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AD02FS\共有\個人\k-iwamoto\Desktop\"/>
    </mc:Choice>
  </mc:AlternateContent>
  <workbookProtection workbookAlgorithmName="SHA-512" workbookHashValue="QuGFYSBU1ov33Tby3wOoeu5BOplU/B7CPQogurlDrev0p81nyLln7v6mu5JvYVneIk/9QSI0mMsEDTBeggEQeg==" workbookSaltValue="YlE9pYBk134LHeVMPNDIMw==" workbookSpinCount="100000" lockStructure="1"/>
  <bookViews>
    <workbookView xWindow="0" yWindow="0" windowWidth="19200" windowHeight="10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<sst xmlns="http://schemas.openxmlformats.org/spreadsheetml/2006/main" count="312" uniqueCount="111">
  <si>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</si>
  <si>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</si>
  <si>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</si>
  <si>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</si>
  <si>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</si>
  <si>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</si>
  <si>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</si>
  <si>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</si>
  <si>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</si>
  <si>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</si>
  <si>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</si>
  <si>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</si>
  <si>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</si>
  <si>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</si>
  <si>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</si>
  <si>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</si>
  <si>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</si>
  <si>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</si>
  <si>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</si>
  <si>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</si>
  <si>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</si>
  <si>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</si>
  <si>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</si>
  <si>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</si>
  <si>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</si>
  <si>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</si>
  <si>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</si>
  <si>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</si>
  <si>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</si>
  <si>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</si>
  <si>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</si>
  <si>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</si>
  <si>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</si>
  <si>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</si>
  <si>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</si>
  <si>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</si>
  <si>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</si>
  <si>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</si>
  <si>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</si>
  <si>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</si>
  <si>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</si>
  <si>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</si>
  <si>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</si>
  <si>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</si>
  <si>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</si>
  <si>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</si>
  <si>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</si>
  <si>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</si>
  <si>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</si>
  <si>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</si>
  <si>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</si>
  <si>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</si>
  <si>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</si>
  <si>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</si>
  <si>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</si>
  <si>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</si>
  <si>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</si>
  <si>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</si>
  <si>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</si>
  <si>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</si>
  <si>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</si>
  <si>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</si>
  <si>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</si>
  <si>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</si>
  <si>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</si>
  <si>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</si>
  <si>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</si>
  <si>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</si>
  <si>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</si>
  <si>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</si>
  <si>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</si>
  <si>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</si>
  <si>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</si>
  <si>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</si>
  <si>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</si>
  <si>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</si>
  <si>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</si>
  <si>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</si>
  <si>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</si>
  <si>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</si>
  <si>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</si>
  <si>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</si>
  <si>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</si>
  <si>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</si>
  <si>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</si>
  <si>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</si>
  <si>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</si>
  <si>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</si>
  <si>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</si>
  <si>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</si>
  <si>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</si>
  <si>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</si>
  <si>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</si>
  <si>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</si>
  <si>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</si>
  <si>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</si>
  <si>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三郷町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</si>
  <si>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</si>
  <si>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</si>
  <si>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</si>
  <si>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</si>
  <si>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</si>
  <si>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</si>
  <si>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</si>
  <si>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</si>
  <si>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</si>
  <si>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</si>
  <si>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</si>
  <si>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平均値を下回っており、施設の老朽化は比較的進んでいないといえます。しかし、法定耐用年数を経過する管路が今後増加していくことが予想され、ストックマネジメント計画に基づき、計画的な管路改築を実施する必要があります。</t>
    <rPh sb="20" eb="21">
      <t>アタイ</t>
    </rPh>
    <phoneticPr fontId="4"/>
  </si>
  <si>
    <t xml:space="preserve">　本町下水道事業の財政状況は、平成30年度決算において黒字決算となったものの、一般会計補助金等の使用料収入以外の収入が大きく寄与したため、実情は厳しい財政運営となっています。
　使用料収入においては、今後、下水道整備による増加と人口減による減少が拮抗することが予想されることから、安定した事業経営に向けて、水洗化率の向上や使用料改定等による自主財源確保、経費節減等により、汚水処理原価や経費回収率を改善し、健全経営、経営基盤の強化に努める必要があります。
</t>
    <phoneticPr fontId="4"/>
  </si>
  <si>
    <t xml:space="preserve">　本町の下水道事業においては、平成30年度から地方公営企業法の一部適用を開始したため、数値は平成30年度からとなっています。
①単年度の経常的な収支の比率を表す経常収支比率は、100％を超え、単年度黒字となっています。
②累積欠損金は、発生しておりません。
③短期的な債務に対する支払い能力を表す流動比率は、類似団体平均値と同様、100％を大きく下回っており、企業債の償還にあたっては、主に一般会計からの補助金に依存している状況です。
④事業規模（収益）に対する企業債残高の比率は、類似団体平均値と比べて低い数値となっています。
⑤経費回収率は、100％および類似団体平均値を下回っており、今後、使用料単価の引き上げ等を検討し、使用料の確保に努める必要があります。
⑥汚水処理原価は、類似団体平均値を上回っており、今後、効率的に面整備を進め、事業費の圧縮を図る必要があります。
⑦奈良県流域下水道への接続により終末処理を行っているため、施設利用率は0となっています。
⑧水洗化率は、類似団体平均値を上回っており、管渠を含めた施設の効率的な利用ができている状況です。
</t>
    <rPh sb="46" eb="48">
      <t>ヘイセイ</t>
    </rPh>
    <rPh sb="50" eb="52">
      <t>ネンド</t>
    </rPh>
    <rPh sb="248" eb="249">
      <t>アタイ</t>
    </rPh>
    <rPh sb="281" eb="283">
      <t>ルイジ</t>
    </rPh>
    <rPh sb="283" eb="285">
      <t>ダンタイ</t>
    </rPh>
    <rPh sb="289" eb="291">
      <t>シタマワ</t>
    </rPh>
    <rPh sb="381" eb="383">
      <t>ヒツヨウ</t>
    </rPh>
    <rPh sb="448" eb="449">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</si>
</sst>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0.15</c:v>
                </c:pt>
              </c:numCache>
            </c:numRef>
          </c:val>
          <c:extLst>
            <c:ext xmlns:c16="http://schemas.microsoft.com/office/drawing/2014/chart" uri="{C3380CC4-5D6E-409C-BE32-E72D297353CC}">
              <c16:uniqueId val="{00000000-100E-405C-B6F7-A6AD7A1F64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0.28999999999999998</c:v>
                </c:pt>
              </c:numCache>
            </c:numRef>
          </c:val>
          <c:smooth val="0"/>
          <c:extLst>
            <c:ext xmlns:c16="http://schemas.microsoft.com/office/drawing/2014/chart" uri="{C3380CC4-5D6E-409C-BE32-E72D297353CC}">
              <c16:uniqueId val="{00000001-100E-405C-B6F7-A6AD7A1F64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5A-4E3B-A0FE-5F148C78D5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55.46</c:v>
                </c:pt>
              </c:numCache>
            </c:numRef>
          </c:val>
          <c:smooth val="0"/>
          <c:extLst>
            <c:ext xmlns:c16="http://schemas.microsoft.com/office/drawing/2014/chart" uri="{C3380CC4-5D6E-409C-BE32-E72D297353CC}">
              <c16:uniqueId val="{00000001-0A5A-4E3B-A0FE-5F148C78D5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95.14</c:v>
                </c:pt>
              </c:numCache>
            </c:numRef>
          </c:val>
          <c:extLst>
            <c:ext xmlns:c16="http://schemas.microsoft.com/office/drawing/2014/chart" uri="{C3380CC4-5D6E-409C-BE32-E72D297353CC}">
              <c16:uniqueId val="{00000000-33FE-426A-A9E4-4ECB2156DE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92.45</c:v>
                </c:pt>
              </c:numCache>
            </c:numRef>
          </c:val>
          <c:smooth val="0"/>
          <c:extLst>
            <c:ext xmlns:c16="http://schemas.microsoft.com/office/drawing/2014/chart" uri="{C3380CC4-5D6E-409C-BE32-E72D297353CC}">
              <c16:uniqueId val="{00000001-33FE-426A-A9E4-4ECB2156DE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119.69</c:v>
                </c:pt>
              </c:numCache>
            </c:numRef>
          </c:val>
          <c:extLst>
            <c:ext xmlns:c16="http://schemas.microsoft.com/office/drawing/2014/chart" uri="{C3380CC4-5D6E-409C-BE32-E72D297353CC}">
              <c16:uniqueId val="{00000000-F61C-4E54-AD77-F40B6AFE78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102.79</c:v>
                </c:pt>
              </c:numCache>
            </c:numRef>
          </c:val>
          <c:smooth val="0"/>
          <c:extLst>
            <c:ext xmlns:c16="http://schemas.microsoft.com/office/drawing/2014/chart" uri="{C3380CC4-5D6E-409C-BE32-E72D297353CC}">
              <c16:uniqueId val="{00000001-F61C-4E54-AD77-F40B6AFE78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3.26</c:v>
                </c:pt>
              </c:numCache>
            </c:numRef>
          </c:val>
          <c:extLst>
            <c:ext xmlns:c16="http://schemas.microsoft.com/office/drawing/2014/chart" uri="{C3380CC4-5D6E-409C-BE32-E72D297353CC}">
              <c16:uniqueId val="{00000000-A400-4D93-955A-4345506BB8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22.06</c:v>
                </c:pt>
              </c:numCache>
            </c:numRef>
          </c:val>
          <c:smooth val="0"/>
          <c:extLst>
            <c:ext xmlns:c16="http://schemas.microsoft.com/office/drawing/2014/chart" uri="{C3380CC4-5D6E-409C-BE32-E72D297353CC}">
              <c16:uniqueId val="{00000001-A400-4D93-955A-4345506BB8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75-417C-8886-8253FB7378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6275-417C-8886-8253FB7378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538-4286-89A6-AED87D0458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49</c:v>
                </c:pt>
              </c:numCache>
            </c:numRef>
          </c:val>
          <c:smooth val="0"/>
          <c:extLst>
            <c:ext xmlns:c16="http://schemas.microsoft.com/office/drawing/2014/chart" uri="{C3380CC4-5D6E-409C-BE32-E72D297353CC}">
              <c16:uniqueId val="{00000001-F538-4286-89A6-AED87D0458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68.680000000000007</c:v>
                </c:pt>
              </c:numCache>
            </c:numRef>
          </c:val>
          <c:extLst>
            <c:ext xmlns:c16="http://schemas.microsoft.com/office/drawing/2014/chart" uri="{C3380CC4-5D6E-409C-BE32-E72D297353CC}">
              <c16:uniqueId val="{00000000-C589-48F3-8A01-7ABAFAF724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61.36</c:v>
                </c:pt>
              </c:numCache>
            </c:numRef>
          </c:val>
          <c:smooth val="0"/>
          <c:extLst>
            <c:ext xmlns:c16="http://schemas.microsoft.com/office/drawing/2014/chart" uri="{C3380CC4-5D6E-409C-BE32-E72D297353CC}">
              <c16:uniqueId val="{00000001-C589-48F3-8A01-7ABAFAF724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243.71</c:v>
                </c:pt>
              </c:numCache>
            </c:numRef>
          </c:val>
          <c:extLst>
            <c:ext xmlns:c16="http://schemas.microsoft.com/office/drawing/2014/chart" uri="{C3380CC4-5D6E-409C-BE32-E72D297353CC}">
              <c16:uniqueId val="{00000000-EEFF-4B3D-A605-CB06C9FEF1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978.87</c:v>
                </c:pt>
              </c:numCache>
            </c:numRef>
          </c:val>
          <c:smooth val="0"/>
          <c:extLst>
            <c:ext xmlns:c16="http://schemas.microsoft.com/office/drawing/2014/chart" uri="{C3380CC4-5D6E-409C-BE32-E72D297353CC}">
              <c16:uniqueId val="{00000001-EEFF-4B3D-A605-CB06C9FEF1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75.430000000000007</c:v>
                </c:pt>
              </c:numCache>
            </c:numRef>
          </c:val>
          <c:extLst>
            <c:ext xmlns:c16="http://schemas.microsoft.com/office/drawing/2014/chart" uri="{C3380CC4-5D6E-409C-BE32-E72D297353CC}">
              <c16:uniqueId val="{00000000-1F7E-42E5-BDA0-08F55C717B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85.9</c:v>
                </c:pt>
              </c:numCache>
            </c:numRef>
          </c:val>
          <c:smooth val="0"/>
          <c:extLst>
            <c:ext xmlns:c16="http://schemas.microsoft.com/office/drawing/2014/chart" uri="{C3380CC4-5D6E-409C-BE32-E72D297353CC}">
              <c16:uniqueId val="{00000001-1F7E-42E5-BDA0-08F55C717B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151.72</c:v>
                </c:pt>
              </c:numCache>
            </c:numRef>
          </c:val>
          <c:extLst>
            <c:ext xmlns:c16="http://schemas.microsoft.com/office/drawing/2014/chart" uri="{C3380CC4-5D6E-409C-BE32-E72D297353CC}">
              <c16:uniqueId val="{00000000-B776-4DE8-B22D-F8A44A1430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148.41999999999999</c:v>
                </c:pt>
              </c:numCache>
            </c:numRef>
          </c:val>
          <c:smooth val="0"/>
          <c:extLst>
            <c:ext xmlns:c16="http://schemas.microsoft.com/office/drawing/2014/chart" uri="{C3380CC4-5D6E-409C-BE32-E72D297353CC}">
              <c16:uniqueId val="{00000001-B776-4DE8-B22D-F8A44A1430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Normal="100" workbookViewId="0">
      <selection activeCell="BJ27" sqref="BJ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奈良県　三郷町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tr">
        <f>データ!$M$6</f>
        <v>非設置</v>
      </c>
      <c r="AE8" s="49"/>
      <c r="AF8" s="49"/>
      <c r="AG8" s="49"/>
      <c r="AH8" s="49"/>
      <c r="AI8" s="49"/>
      <c r="AJ8" s="49"/>
      <c r="AK8" s="3"/>
      <c r="AL8" s="50">
        <f>データ!S6</f>
        <v>23090</v>
      </c>
      <c r="AM8" s="50"/>
      <c r="AN8" s="50"/>
      <c r="AO8" s="50"/>
      <c r="AP8" s="50"/>
      <c r="AQ8" s="50"/>
      <c r="AR8" s="50"/>
      <c r="AS8" s="50"/>
      <c r="AT8" s="45">
        <f>データ!T6</f>
        <v>8.7899999999999991</v>
      </c>
      <c r="AU8" s="45"/>
      <c r="AV8" s="45"/>
      <c r="AW8" s="45"/>
      <c r="AX8" s="45"/>
      <c r="AY8" s="45"/>
      <c r="AZ8" s="45"/>
      <c r="BA8" s="45"/>
      <c r="BB8" s="45">
        <f>データ!U6</f>
        <v>2626.85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58.2</v>
      </c>
      <c r="J10" s="45"/>
      <c r="K10" s="45"/>
      <c r="L10" s="45"/>
      <c r="M10" s="45"/>
      <c r="N10" s="45"/>
      <c r="O10" s="45"/>
      <c r="P10" s="45">
        <f>データ!P6</f>
        <v>83.22</v>
      </c>
      <c r="Q10" s="45"/>
      <c r="R10" s="45"/>
      <c r="S10" s="45"/>
      <c r="T10" s="45"/>
      <c r="U10" s="45"/>
      <c r="V10" s="45"/>
      <c r="W10" s="45">
        <f>データ!Q6</f>
        <v>84</v>
      </c>
      <c r="X10" s="45"/>
      <c r="Y10" s="45"/>
      <c r="Z10" s="45"/>
      <c r="AA10" s="45"/>
      <c r="AB10" s="45"/>
      <c r="AC10" s="45"/>
      <c r="AD10" s="50">
        <f>データ!R6</f>
        <v>2592</v>
      </c>
      <c r="AE10" s="50"/>
      <c r="AF10" s="50"/>
      <c r="AG10" s="50"/>
      <c r="AH10" s="50"/>
      <c r="AI10" s="50"/>
      <c r="AJ10" s="50"/>
      <c r="AK10" s="2"/>
      <c r="AL10" s="50">
        <f>データ!V6</f>
        <v>19140</v>
      </c>
      <c r="AM10" s="50"/>
      <c r="AN10" s="50"/>
      <c r="AO10" s="50"/>
      <c r="AP10" s="50"/>
      <c r="AQ10" s="50"/>
      <c r="AR10" s="50"/>
      <c r="AS10" s="50"/>
      <c r="AT10" s="45">
        <f>データ!W6</f>
        <v>3.1</v>
      </c>
      <c r="AU10" s="45"/>
      <c r="AV10" s="45"/>
      <c r="AW10" s="45"/>
      <c r="AX10" s="45"/>
      <c r="AY10" s="45"/>
      <c r="AZ10" s="45"/>
      <c r="BA10" s="45"/>
      <c r="BB10" s="45">
        <f>データ!X6</f>
        <v>6174.19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t8DVawhReb4ofNiqol+xOE99ru11UB9cSS1ZKwuKlUm73bemspLr/f1qJ+ezVIAEkk6jtMuIjEN/tQ4fTQ6/zg==" saltValue="yegcy3lnP2HgwWRcgSNn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293431</v>
      </c>
      <c r="D6" s="33">
        <f t="shared" si="3"/>
        <v>46</v>
      </c>
      <c r="E6" s="33">
        <f t="shared" si="3"/>
        <v>17</v>
      </c>
      <c r="F6" s="33">
        <f t="shared" si="3"/>
        <v>1</v>
      </c>
      <c r="G6" s="33">
        <f t="shared" si="3"/>
        <v>0</v>
      </c>
      <c r="H6" s="33" t="str">
        <f t="shared" si="3"/>
        <v>奈良県　三郷町</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58.2</v>
      </c>
      <c r="P6" s="34">
        <f t="shared" si="3"/>
        <v>83.22</v>
      </c>
      <c r="Q6" s="34">
        <f t="shared" si="3"/>
        <v>84</v>
      </c>
      <c r="R6" s="34">
        <f t="shared" si="3"/>
        <v>2592</v>
      </c>
      <c r="S6" s="34">
        <f t="shared" si="3"/>
        <v>23090</v>
      </c>
      <c r="T6" s="34">
        <f t="shared" si="3"/>
        <v>8.7899999999999991</v>
      </c>
      <c r="U6" s="34">
        <f t="shared" si="3"/>
        <v>2626.85</v>
      </c>
      <c r="V6" s="34">
        <f t="shared" si="3"/>
        <v>19140</v>
      </c>
      <c r="W6" s="34">
        <f t="shared" si="3"/>
        <v>3.1</v>
      </c>
      <c r="X6" s="34">
        <f t="shared" si="3"/>
        <v>6174.19</v>
      </c>
      <c r="Y6" s="35" t="str">
        <f>IF(Y7="",NA(),Y7)</f>
        <v>-</v>
      </c>
      <c r="Z6" s="35" t="str">
        <f t="shared" ref="Z6:AH6" si="4">IF(Z7="",NA(),Z7)</f>
        <v>-</v>
      </c>
      <c r="AA6" s="35" t="str">
        <f t="shared" si="4"/>
        <v>-</v>
      </c>
      <c r="AB6" s="35" t="str">
        <f t="shared" si="4"/>
        <v>-</v>
      </c>
      <c r="AC6" s="35">
        <f t="shared" si="4"/>
        <v>119.69</v>
      </c>
      <c r="AD6" s="35" t="str">
        <f t="shared" si="4"/>
        <v>-</v>
      </c>
      <c r="AE6" s="35" t="str">
        <f t="shared" si="4"/>
        <v>-</v>
      </c>
      <c r="AF6" s="35" t="str">
        <f t="shared" si="4"/>
        <v>-</v>
      </c>
      <c r="AG6" s="35" t="str">
        <f t="shared" si="4"/>
        <v>-</v>
      </c>
      <c r="AH6" s="35">
        <f t="shared" si="4"/>
        <v>102.79</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49</v>
      </c>
      <c r="AT6" s="34" t="str">
        <f>IF(AT7="","",IF(AT7="-","【-】","【"&amp;SUBSTITUTE(TEXT(AT7,"#,##0.00"),"-","△")&amp;"】"))</f>
        <v>【3.28】</v>
      </c>
      <c r="AU6" s="35" t="str">
        <f>IF(AU7="",NA(),AU7)</f>
        <v>-</v>
      </c>
      <c r="AV6" s="35" t="str">
        <f t="shared" ref="AV6:BD6" si="6">IF(AV7="",NA(),AV7)</f>
        <v>-</v>
      </c>
      <c r="AW6" s="35" t="str">
        <f t="shared" si="6"/>
        <v>-</v>
      </c>
      <c r="AX6" s="35" t="str">
        <f t="shared" si="6"/>
        <v>-</v>
      </c>
      <c r="AY6" s="35">
        <f t="shared" si="6"/>
        <v>68.680000000000007</v>
      </c>
      <c r="AZ6" s="35" t="str">
        <f t="shared" si="6"/>
        <v>-</v>
      </c>
      <c r="BA6" s="35" t="str">
        <f t="shared" si="6"/>
        <v>-</v>
      </c>
      <c r="BB6" s="35" t="str">
        <f t="shared" si="6"/>
        <v>-</v>
      </c>
      <c r="BC6" s="35" t="str">
        <f t="shared" si="6"/>
        <v>-</v>
      </c>
      <c r="BD6" s="35">
        <f t="shared" si="6"/>
        <v>61.36</v>
      </c>
      <c r="BE6" s="34" t="str">
        <f>IF(BE7="","",IF(BE7="-","【-】","【"&amp;SUBSTITUTE(TEXT(BE7,"#,##0.00"),"-","△")&amp;"】"))</f>
        <v>【69.49】</v>
      </c>
      <c r="BF6" s="35" t="str">
        <f>IF(BF7="",NA(),BF7)</f>
        <v>-</v>
      </c>
      <c r="BG6" s="35" t="str">
        <f t="shared" ref="BG6:BO6" si="7">IF(BG7="",NA(),BG7)</f>
        <v>-</v>
      </c>
      <c r="BH6" s="35" t="str">
        <f t="shared" si="7"/>
        <v>-</v>
      </c>
      <c r="BI6" s="35" t="str">
        <f t="shared" si="7"/>
        <v>-</v>
      </c>
      <c r="BJ6" s="35">
        <f t="shared" si="7"/>
        <v>243.71</v>
      </c>
      <c r="BK6" s="35" t="str">
        <f t="shared" si="7"/>
        <v>-</v>
      </c>
      <c r="BL6" s="35" t="str">
        <f t="shared" si="7"/>
        <v>-</v>
      </c>
      <c r="BM6" s="35" t="str">
        <f t="shared" si="7"/>
        <v>-</v>
      </c>
      <c r="BN6" s="35" t="str">
        <f t="shared" si="7"/>
        <v>-</v>
      </c>
      <c r="BO6" s="35">
        <f t="shared" si="7"/>
        <v>978.87</v>
      </c>
      <c r="BP6" s="34" t="str">
        <f>IF(BP7="","",IF(BP7="-","【-】","【"&amp;SUBSTITUTE(TEXT(BP7,"#,##0.00"),"-","△")&amp;"】"))</f>
        <v>【682.78】</v>
      </c>
      <c r="BQ6" s="35" t="str">
        <f>IF(BQ7="",NA(),BQ7)</f>
        <v>-</v>
      </c>
      <c r="BR6" s="35" t="str">
        <f t="shared" ref="BR6:BZ6" si="8">IF(BR7="",NA(),BR7)</f>
        <v>-</v>
      </c>
      <c r="BS6" s="35" t="str">
        <f t="shared" si="8"/>
        <v>-</v>
      </c>
      <c r="BT6" s="35" t="str">
        <f t="shared" si="8"/>
        <v>-</v>
      </c>
      <c r="BU6" s="35">
        <f t="shared" si="8"/>
        <v>75.430000000000007</v>
      </c>
      <c r="BV6" s="35" t="str">
        <f t="shared" si="8"/>
        <v>-</v>
      </c>
      <c r="BW6" s="35" t="str">
        <f t="shared" si="8"/>
        <v>-</v>
      </c>
      <c r="BX6" s="35" t="str">
        <f t="shared" si="8"/>
        <v>-</v>
      </c>
      <c r="BY6" s="35" t="str">
        <f t="shared" si="8"/>
        <v>-</v>
      </c>
      <c r="BZ6" s="35">
        <f t="shared" si="8"/>
        <v>85.9</v>
      </c>
      <c r="CA6" s="34" t="str">
        <f>IF(CA7="","",IF(CA7="-","【-】","【"&amp;SUBSTITUTE(TEXT(CA7,"#,##0.00"),"-","△")&amp;"】"))</f>
        <v>【100.91】</v>
      </c>
      <c r="CB6" s="35" t="str">
        <f>IF(CB7="",NA(),CB7)</f>
        <v>-</v>
      </c>
      <c r="CC6" s="35" t="str">
        <f t="shared" ref="CC6:CK6" si="9">IF(CC7="",NA(),CC7)</f>
        <v>-</v>
      </c>
      <c r="CD6" s="35" t="str">
        <f t="shared" si="9"/>
        <v>-</v>
      </c>
      <c r="CE6" s="35" t="str">
        <f t="shared" si="9"/>
        <v>-</v>
      </c>
      <c r="CF6" s="35">
        <f t="shared" si="9"/>
        <v>151.72</v>
      </c>
      <c r="CG6" s="35" t="str">
        <f t="shared" si="9"/>
        <v>-</v>
      </c>
      <c r="CH6" s="35" t="str">
        <f t="shared" si="9"/>
        <v>-</v>
      </c>
      <c r="CI6" s="35" t="str">
        <f t="shared" si="9"/>
        <v>-</v>
      </c>
      <c r="CJ6" s="35" t="str">
        <f t="shared" si="9"/>
        <v>-</v>
      </c>
      <c r="CK6" s="35">
        <f t="shared" si="9"/>
        <v>148.41999999999999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55.46</v>
      </c>
      <c r="CW6" s="34" t="str">
        <f>IF(CW7="","",IF(CW7="-","【-】","【"&amp;SUBSTITUTE(TEXT(CW7,"#,##0.00"),"-","△")&amp;"】"))</f>
        <v>【58.98】</v>
      </c>
      <c r="CX6" s="35" t="str">
        <f>IF(CX7="",NA(),CX7)</f>
        <v>-</v>
      </c>
      <c r="CY6" s="35" t="str">
        <f t="shared" ref="CY6:DG6" si="11">IF(CY7="",NA(),CY7)</f>
        <v>-</v>
      </c>
      <c r="CZ6" s="35" t="str">
        <f t="shared" si="11"/>
        <v>-</v>
      </c>
      <c r="DA6" s="35" t="str">
        <f t="shared" si="11"/>
        <v>-</v>
      </c>
      <c r="DB6" s="35">
        <f t="shared" si="11"/>
        <v>95.14</v>
      </c>
      <c r="DC6" s="35" t="str">
        <f t="shared" si="11"/>
        <v>-</v>
      </c>
      <c r="DD6" s="35" t="str">
        <f t="shared" si="11"/>
        <v>-</v>
      </c>
      <c r="DE6" s="35" t="str">
        <f t="shared" si="11"/>
        <v>-</v>
      </c>
      <c r="DF6" s="35" t="str">
        <f t="shared" si="11"/>
        <v>-</v>
      </c>
      <c r="DG6" s="35">
        <f t="shared" si="11"/>
        <v>92.45</v>
      </c>
      <c r="DH6" s="34" t="str">
        <f>IF(DH7="","",IF(DH7="-","【-】","【"&amp;SUBSTITUTE(TEXT(DH7,"#,##0.00"),"-","△")&amp;"】"))</f>
        <v>【95.20】</v>
      </c>
      <c r="DI6" s="35" t="str">
        <f>IF(DI7="",NA(),DI7)</f>
        <v>-</v>
      </c>
      <c r="DJ6" s="35" t="str">
        <f t="shared" ref="DJ6:DR6" si="12">IF(DJ7="",NA(),DJ7)</f>
        <v>-</v>
      </c>
      <c r="DK6" s="35" t="str">
        <f t="shared" si="12"/>
        <v>-</v>
      </c>
      <c r="DL6" s="35" t="str">
        <f t="shared" si="12"/>
        <v>-</v>
      </c>
      <c r="DM6" s="35">
        <f t="shared" si="12"/>
        <v>3.26</v>
      </c>
      <c r="DN6" s="35" t="str">
        <f t="shared" si="12"/>
        <v>-</v>
      </c>
      <c r="DO6" s="35" t="str">
        <f t="shared" si="12"/>
        <v>-</v>
      </c>
      <c r="DP6" s="35" t="str">
        <f t="shared" si="12"/>
        <v>-</v>
      </c>
      <c r="DQ6" s="35" t="str">
        <f t="shared" si="12"/>
        <v>-</v>
      </c>
      <c r="DR6" s="35">
        <f t="shared" si="12"/>
        <v>22.06</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0.83</v>
      </c>
      <c r="ED6" s="34" t="str">
        <f>IF(ED7="","",IF(ED7="-","【-】","【"&amp;SUBSTITUTE(TEXT(ED7,"#,##0.00"),"-","△")&amp;"】"))</f>
        <v>【5.64】</v>
      </c>
      <c r="EE6" s="35" t="str">
        <f>IF(EE7="",NA(),EE7)</f>
        <v>-</v>
      </c>
      <c r="EF6" s="35" t="str">
        <f t="shared" ref="EF6:EN6" si="14">IF(EF7="",NA(),EF7)</f>
        <v>-</v>
      </c>
      <c r="EG6" s="35" t="str">
        <f t="shared" si="14"/>
        <v>-</v>
      </c>
      <c r="EH6" s="35" t="str">
        <f t="shared" si="14"/>
        <v>-</v>
      </c>
      <c r="EI6" s="35">
        <f t="shared" si="14"/>
        <v>0.15</v>
      </c>
      <c r="EJ6" s="35" t="str">
        <f t="shared" si="14"/>
        <v>-</v>
      </c>
      <c r="EK6" s="35" t="str">
        <f t="shared" si="14"/>
        <v>-</v>
      </c>
      <c r="EL6" s="35" t="str">
        <f t="shared" si="14"/>
        <v>-</v>
      </c>
      <c r="EM6" s="35" t="str">
        <f t="shared" si="14"/>
        <v>-</v>
      </c>
      <c r="EN6" s="35">
        <f t="shared" si="14"/>
        <v>0.28999999999999998</v>
      </c>
      <c r="EO6" s="34" t="str">
        <f>IF(EO7="","",IF(EO7="-","【-】","【"&amp;SUBSTITUTE(TEXT(EO7,"#,##0.00"),"-","△")&amp;"】"))</f>
        <v>【0.23】</v>
      </c>
    </row>
    <row r="7" spans="1:148" s="36" customFormat="1" x14ac:dyDescent="0.15">
      <c r="A7" s="28"/>
      <c r="B7" s="37">
        <v>2018</v>
      </c>
      <c r="C7" s="37">
        <v>293431</v>
      </c>
      <c r="D7" s="37">
        <v>46</v>
      </c>
      <c r="E7" s="37">
        <v>17</v>
      </c>
      <c r="F7" s="37">
        <v>1</v>
      </c>
      <c r="G7" s="37">
        <v>0</v>
      </c>
      <c r="H7" s="37" t="s">
        <v>96</v>
      </c>
      <c r="I7" s="37" t="s">
        <v>97</v>
      </c>
      <c r="J7" s="37" t="s">
        <v>98</v>
      </c>
      <c r="K7" s="37" t="s">
        <v>99</v>
      </c>
      <c r="L7" s="37" t="s">
        <v>100</v>
      </c>
      <c r="M7" s="37" t="s">
        <v>101</v>
      </c>
      <c r="N7" s="38" t="s">
        <v>102</v>
      </c>
      <c r="O7" s="38">
        <v>58.2</v>
      </c>
      <c r="P7" s="38">
        <v>83.22</v>
      </c>
      <c r="Q7" s="38">
        <v>84</v>
      </c>
      <c r="R7" s="38">
        <v>2592</v>
      </c>
      <c r="S7" s="38">
        <v>23090</v>
      </c>
      <c r="T7" s="38">
        <v>8.7899999999999991</v>
      </c>
      <c r="U7" s="38">
        <v>2626.85</v>
      </c>
      <c r="V7" s="38">
        <v>19140</v>
      </c>
      <c r="W7" s="38">
        <v>3.1</v>
      </c>
      <c r="X7" s="38">
        <v>6174.19</v>
      </c>
      <c r="Y7" s="38" t="s">
        <v>102</v>
      </c>
      <c r="Z7" s="38" t="s">
        <v>102</v>
      </c>
      <c r="AA7" s="38" t="s">
        <v>102</v>
      </c>
      <c r="AB7" s="38" t="s">
        <v>102</v>
      </c>
      <c r="AC7" s="38">
        <v>119.69</v>
      </c>
      <c r="AD7" s="38" t="s">
        <v>102</v>
      </c>
      <c r="AE7" s="38" t="s">
        <v>102</v>
      </c>
      <c r="AF7" s="38" t="s">
        <v>102</v>
      </c>
      <c r="AG7" s="38" t="s">
        <v>102</v>
      </c>
      <c r="AH7" s="38">
        <v>102.79</v>
      </c>
      <c r="AI7" s="38">
        <v>108.69</v>
      </c>
      <c r="AJ7" s="38" t="s">
        <v>102</v>
      </c>
      <c r="AK7" s="38" t="s">
        <v>102</v>
      </c>
      <c r="AL7" s="38" t="s">
        <v>102</v>
      </c>
      <c r="AM7" s="38" t="s">
        <v>102</v>
      </c>
      <c r="AN7" s="38">
        <v>0</v>
      </c>
      <c r="AO7" s="38" t="s">
        <v>102</v>
      </c>
      <c r="AP7" s="38" t="s">
        <v>102</v>
      </c>
      <c r="AQ7" s="38" t="s">
        <v>102</v>
      </c>
      <c r="AR7" s="38" t="s">
        <v>102</v>
      </c>
      <c r="AS7" s="38">
        <v>49</v>
      </c>
      <c r="AT7" s="38">
        <v>3.28</v>
      </c>
      <c r="AU7" s="38" t="s">
        <v>102</v>
      </c>
      <c r="AV7" s="38" t="s">
        <v>102</v>
      </c>
      <c r="AW7" s="38" t="s">
        <v>102</v>
      </c>
      <c r="AX7" s="38" t="s">
        <v>102</v>
      </c>
      <c r="AY7" s="38">
        <v>68.680000000000007</v>
      </c>
      <c r="AZ7" s="38" t="s">
        <v>102</v>
      </c>
      <c r="BA7" s="38" t="s">
        <v>102</v>
      </c>
      <c r="BB7" s="38" t="s">
        <v>102</v>
      </c>
      <c r="BC7" s="38" t="s">
        <v>102</v>
      </c>
      <c r="BD7" s="38">
        <v>61.36</v>
      </c>
      <c r="BE7" s="38">
        <v>69.489999999999995</v>
      </c>
      <c r="BF7" s="38" t="s">
        <v>102</v>
      </c>
      <c r="BG7" s="38" t="s">
        <v>102</v>
      </c>
      <c r="BH7" s="38" t="s">
        <v>102</v>
      </c>
      <c r="BI7" s="38" t="s">
        <v>102</v>
      </c>
      <c r="BJ7" s="38">
        <v>243.71</v>
      </c>
      <c r="BK7" s="38" t="s">
        <v>102</v>
      </c>
      <c r="BL7" s="38" t="s">
        <v>102</v>
      </c>
      <c r="BM7" s="38" t="s">
        <v>102</v>
      </c>
      <c r="BN7" s="38" t="s">
        <v>102</v>
      </c>
      <c r="BO7" s="38">
        <v>978.87</v>
      </c>
      <c r="BP7" s="38">
        <v>682.78</v>
      </c>
      <c r="BQ7" s="38" t="s">
        <v>102</v>
      </c>
      <c r="BR7" s="38" t="s">
        <v>102</v>
      </c>
      <c r="BS7" s="38" t="s">
        <v>102</v>
      </c>
      <c r="BT7" s="38" t="s">
        <v>102</v>
      </c>
      <c r="BU7" s="38">
        <v>75.430000000000007</v>
      </c>
      <c r="BV7" s="38" t="s">
        <v>102</v>
      </c>
      <c r="BW7" s="38" t="s">
        <v>102</v>
      </c>
      <c r="BX7" s="38" t="s">
        <v>102</v>
      </c>
      <c r="BY7" s="38" t="s">
        <v>102</v>
      </c>
      <c r="BZ7" s="38">
        <v>85.9</v>
      </c>
      <c r="CA7" s="38">
        <v>100.91</v>
      </c>
      <c r="CB7" s="38" t="s">
        <v>102</v>
      </c>
      <c r="CC7" s="38" t="s">
        <v>102</v>
      </c>
      <c r="CD7" s="38" t="s">
        <v>102</v>
      </c>
      <c r="CE7" s="38" t="s">
        <v>102</v>
      </c>
      <c r="CF7" s="38">
        <v>151.72</v>
      </c>
      <c r="CG7" s="38" t="s">
        <v>102</v>
      </c>
      <c r="CH7" s="38" t="s">
        <v>102</v>
      </c>
      <c r="CI7" s="38" t="s">
        <v>102</v>
      </c>
      <c r="CJ7" s="38" t="s">
        <v>102</v>
      </c>
      <c r="CK7" s="38">
        <v>148.41999999999999</v>
      </c>
      <c r="CL7" s="38">
        <v>136.86000000000001</v>
      </c>
      <c r="CM7" s="38" t="s">
        <v>102</v>
      </c>
      <c r="CN7" s="38" t="s">
        <v>102</v>
      </c>
      <c r="CO7" s="38" t="s">
        <v>102</v>
      </c>
      <c r="CP7" s="38" t="s">
        <v>102</v>
      </c>
      <c r="CQ7" s="38" t="s">
        <v>102</v>
      </c>
      <c r="CR7" s="38" t="s">
        <v>102</v>
      </c>
      <c r="CS7" s="38" t="s">
        <v>102</v>
      </c>
      <c r="CT7" s="38" t="s">
        <v>102</v>
      </c>
      <c r="CU7" s="38" t="s">
        <v>102</v>
      </c>
      <c r="CV7" s="38">
        <v>55.46</v>
      </c>
      <c r="CW7" s="38">
        <v>58.98</v>
      </c>
      <c r="CX7" s="38" t="s">
        <v>102</v>
      </c>
      <c r="CY7" s="38" t="s">
        <v>102</v>
      </c>
      <c r="CZ7" s="38" t="s">
        <v>102</v>
      </c>
      <c r="DA7" s="38" t="s">
        <v>102</v>
      </c>
      <c r="DB7" s="38">
        <v>95.14</v>
      </c>
      <c r="DC7" s="38" t="s">
        <v>102</v>
      </c>
      <c r="DD7" s="38" t="s">
        <v>102</v>
      </c>
      <c r="DE7" s="38" t="s">
        <v>102</v>
      </c>
      <c r="DF7" s="38" t="s">
        <v>102</v>
      </c>
      <c r="DG7" s="38">
        <v>92.45</v>
      </c>
      <c r="DH7" s="38">
        <v>95.2</v>
      </c>
      <c r="DI7" s="38" t="s">
        <v>102</v>
      </c>
      <c r="DJ7" s="38" t="s">
        <v>102</v>
      </c>
      <c r="DK7" s="38" t="s">
        <v>102</v>
      </c>
      <c r="DL7" s="38" t="s">
        <v>102</v>
      </c>
      <c r="DM7" s="38">
        <v>3.26</v>
      </c>
      <c r="DN7" s="38" t="s">
        <v>102</v>
      </c>
      <c r="DO7" s="38" t="s">
        <v>102</v>
      </c>
      <c r="DP7" s="38" t="s">
        <v>102</v>
      </c>
      <c r="DQ7" s="38" t="s">
        <v>102</v>
      </c>
      <c r="DR7" s="38">
        <v>22.06</v>
      </c>
      <c r="DS7" s="38">
        <v>38.6</v>
      </c>
      <c r="DT7" s="38" t="s">
        <v>102</v>
      </c>
      <c r="DU7" s="38" t="s">
        <v>102</v>
      </c>
      <c r="DV7" s="38" t="s">
        <v>102</v>
      </c>
      <c r="DW7" s="38" t="s">
        <v>102</v>
      </c>
      <c r="DX7" s="38">
        <v>0</v>
      </c>
      <c r="DY7" s="38" t="s">
        <v>102</v>
      </c>
      <c r="DZ7" s="38" t="s">
        <v>102</v>
      </c>
      <c r="EA7" s="38" t="s">
        <v>102</v>
      </c>
      <c r="EB7" s="38" t="s">
        <v>102</v>
      </c>
      <c r="EC7" s="38">
        <v>0.83</v>
      </c>
      <c r="ED7" s="38">
        <v>5.64</v>
      </c>
      <c r="EE7" s="38" t="s">
        <v>102</v>
      </c>
      <c r="EF7" s="38" t="s">
        <v>102</v>
      </c>
      <c r="EG7" s="38" t="s">
        <v>102</v>
      </c>
      <c r="EH7" s="38" t="s">
        <v>102</v>
      </c>
      <c r="EI7" s="38">
        <v>0.15</v>
      </c>
      <c r="EJ7" s="38" t="s">
        <v>102</v>
      </c>
      <c r="EK7" s="38" t="s">
        <v>102</v>
      </c>
      <c r="EL7" s="38" t="s">
        <v>102</v>
      </c>
      <c r="EM7" s="38" t="s">
        <v>102</v>
      </c>
      <c r="EN7" s="38">
        <v>0.28999999999999998</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Sango</cp:lastModifiedBy>
  <cp:lastPrinted>2020-01-21T02:06:02Z</cp:lastPrinted>
  <dcterms:created xsi:type="dcterms:W3CDTF">2019-12-05T04:46:16Z</dcterms:created>
  <dcterms:modified xsi:type="dcterms:W3CDTF">2020-03-05T00:46:02Z</dcterms:modified>
  <cp:category/>
</cp:coreProperties>
</file>