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8043F476-AF15-4433-97F1-AED0ACB6E464}"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O35" i="10"/>
  <c r="BW35" i="10"/>
  <c r="BE35" i="10"/>
  <c r="CO34" i="10"/>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alcChain>
</file>

<file path=xl/sharedStrings.xml><?xml version="1.0" encoding="utf-8"?>
<sst xmlns="http://schemas.openxmlformats.org/spreadsheetml/2006/main" count="1117" uniqueCount="568">
  <si>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</si>
  <si>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</si>
  <si>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</si>
  <si>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</si>
  <si>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</si>
  <si>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</si>
  <si>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</si>
  <si>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</si>
  <si>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</si>
  <si>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</si>
  <si>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</si>
  <si>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</si>
  <si>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</si>
  <si>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</si>
  <si>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</si>
  <si>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</si>
  <si>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</si>
  <si>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</si>
  <si>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</si>
  <si>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</si>
  <si>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</si>
  <si>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</si>
  <si>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</si>
  <si>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</si>
  <si>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</si>
  <si>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</si>
  <si>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</si>
  <si>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</si>
  <si>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</si>
  <si>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</si>
  <si>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</si>
  <si>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</si>
  <si>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</si>
  <si>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</si>
  <si>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</si>
  <si>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</si>
  <si>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</si>
  <si>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</si>
  <si>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</si>
  <si>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</si>
  <si>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</si>
  <si>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</si>
  <si>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</si>
  <si>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</si>
  <si>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</si>
  <si>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</si>
  <si>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</si>
  <si>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</si>
  <si>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</si>
  <si>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</si>
  <si>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</si>
  <si>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</si>
  <si>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</si>
  <si>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</si>
  <si>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</si>
  <si>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</si>
  <si>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</si>
  <si>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</si>
  <si>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</si>
  <si>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</si>
  <si>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</si>
  <si>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</si>
  <si>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</si>
  <si>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</si>
  <si>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</si>
  <si>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</si>
  <si>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</si>
  <si>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</si>
  <si>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</si>
  <si>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</si>
  <si>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</si>
  <si>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</si>
  <si>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</si>
  <si>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</si>
  <si>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</si>
  <si>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</si>
  <si>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</si>
  <si>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</si>
  <si>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</si>
  <si>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</si>
  <si>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</si>
  <si>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</si>
  <si>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</si>
  <si>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</si>
  <si>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</si>
  <si>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</si>
  <si>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</si>
  <si>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</si>
  <si>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</si>
  <si>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</si>
  <si>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</si>
  <si>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</si>
  <si>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</si>
  <si>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</si>
  <si>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三郷町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</si>
  <si>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</si>
  <si>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</si>
  <si>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</si>
  <si>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</si>
  <si>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</si>
  <si>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</si>
  <si>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</si>
  <si>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</si>
  <si>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</si>
  <si>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</si>
  <si>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</si>
  <si>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</si>
  <si>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</si>
  <si>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</si>
  <si>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</si>
  <si>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</si>
  <si>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</si>
  <si>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</si>
  <si>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</si>
  <si>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</si>
  <si>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</si>
  <si>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</si>
  <si>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</si>
  <si>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</si>
  <si>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</si>
  <si>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</si>
  <si>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</si>
  <si>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</si>
  <si>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</si>
  <si>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</si>
  <si>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</si>
  <si>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</si>
  <si>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</si>
  <si>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</si>
  <si>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</si>
  <si>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</si>
  <si>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</si>
  <si>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</si>
  <si>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</si>
  <si>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</si>
  <si>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</si>
  <si>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</si>
  <si>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</si>
  <si>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</si>
  <si>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</si>
  <si>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</si>
  <si>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</si>
  <si>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</si>
  <si>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</si>
  <si>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</si>
  <si>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</si>
  <si>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</si>
  <si>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</si>
  <si>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</si>
  <si>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</si>
  <si>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</si>
  <si>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</si>
  <si>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</si>
  <si>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</si>
  <si>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</si>
  <si>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</si>
  <si>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</si>
  <si>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</si>
  <si>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</si>
  <si>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</si>
  <si>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</si>
  <si>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</si>
  <si>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</si>
  <si>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</si>
  <si>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</si>
  <si>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</si>
  <si>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</si>
  <si>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</si>
  <si>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</si>
  <si>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</si>
  <si>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</si>
  <si>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</si>
  <si>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</si>
  <si>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</si>
  <si>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</si>
  <si>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</si>
  <si>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</si>
  <si>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</si>
  <si>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</si>
  <si>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</si>
  <si>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</si>
  <si>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</si>
  <si>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</si>
  <si>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</si>
  <si>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</si>
  <si>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</si>
  <si>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</si>
  <si>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</si>
  <si>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</si>
  <si>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</si>
  <si>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</si>
  <si>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</si>
  <si>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</si>
  <si>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</si>
  <si>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</si>
  <si>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</si>
  <si>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</si>
  <si>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</si>
  <si>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</si>
  <si>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</si>
  <si>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</si>
  <si>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</si>
  <si>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</si>
  <si>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奈良県三郷町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</si>
  <si>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</si>
  <si>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</si>
  <si>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</si>
  <si>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</si>
  <si>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</si>
  <si>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</si>
  <si>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</si>
  <si>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</si>
  <si>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</si>
  <si>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</si>
  <si>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</si>
  <si>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</si>
  <si>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</si>
  <si>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</si>
  <si>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</si>
  <si>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</si>
  <si>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</si>
  <si>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</si>
  <si>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</si>
  <si>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</si>
  <si>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</si>
  <si>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</si>
  <si>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</si>
  <si>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</si>
  <si>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</si>
  <si>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</si>
  <si>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</si>
  <si>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</si>
  <si>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</si>
  <si>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</si>
  <si>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</si>
  <si>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</si>
  <si>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</si>
  <si>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</si>
  <si>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</si>
  <si>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</si>
  <si>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</si>
  <si>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</si>
  <si>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</si>
  <si>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</si>
  <si>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</si>
  <si>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</si>
  <si>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</si>
  <si>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</si>
  <si>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</si>
  <si>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</si>
  <si>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</si>
  <si>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</si>
  <si>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</si>
  <si>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</si>
  <si>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</si>
  <si>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</si>
  <si>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</si>
  <si>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</si>
  <si>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</si>
  <si>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</si>
  <si>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</si>
  <si>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</si>
  <si>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</si>
  <si>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</si>
  <si>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</si>
  <si>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</si>
  <si>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</si>
  <si>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</si>
  <si>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</si>
  <si>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</si>
  <si>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</si>
  <si>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</si>
  <si>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</si>
  <si>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</si>
  <si>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</si>
  <si>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</si>
  <si>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</si>
  <si>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</si>
  <si>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</si>
  <si>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</si>
  <si>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</si>
  <si>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</si>
  <si>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</si>
  <si>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</si>
  <si>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</si>
  <si>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</si>
  <si>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</si>
  <si>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</si>
  <si>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</si>
  <si>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</si>
  <si>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</si>
  <si>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</si>
  <si>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</si>
  <si>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</si>
  <si>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</si>
  <si>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</si>
  <si>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</si>
  <si>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</si>
  <si>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</si>
  <si>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</si>
  <si>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</si>
  <si>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</si>
  <si>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</si>
  <si>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</si>
  <si>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</si>
  <si>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</si>
  <si>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</si>
  <si>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</si>
  <si>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</si>
  <si>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</si>
  <si>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</si>
  <si>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</si>
  <si>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</si>
  <si>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</si>
  <si>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</si>
  <si>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</si>
  <si>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</si>
  <si>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</si>
  <si>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</si>
  <si>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</si>
  <si>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</si>
  <si>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</si>
  <si>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</si>
  <si>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</si>
  <si>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</si>
  <si>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</si>
  <si>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</si>
  <si>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</si>
  <si>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</si>
  <si>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</si>
  <si>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</si>
  <si>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</si>
  <si>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</si>
  <si>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</si>
  <si>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</si>
  <si>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</si>
  <si>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</si>
  <si>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</si>
  <si>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</si>
  <si>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</si>
  <si>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</si>
  <si>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</si>
  <si>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</si>
  <si>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</si>
  <si>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</si>
  <si>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</si>
  <si>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</si>
  <si>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</si>
  <si>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</si>
  <si>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</si>
  <si>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</si>
  <si>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</si>
  <si>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</si>
  <si>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</si>
  <si>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奈良県三郷町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</si>
  <si>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</si>
  <si>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</si>
  <si>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</si>
  <si>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</si>
  <si>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</si>
  <si>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</si>
  <si>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</si>
  <si>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</si>
  <si>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</si>
  <si>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</si>
  <si>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</si>
  <si>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</si>
  <si>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</si>
  <si>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</si>
  <si>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</si>
  <si>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</si>
  <si>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</si>
  <si>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</si>
  <si>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</si>
  <si>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</si>
  <si>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</si>
  <si>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し尿浄化槽管理特別会計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</si>
  <si>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</si>
  <si>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</si>
  <si>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</si>
  <si>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</si>
  <si>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</si>
  <si>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</si>
  <si>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</si>
  <si>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</si>
  <si>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</si>
  <si>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</si>
  <si>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</si>
  <si>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</si>
  <si>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</si>
  <si>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</si>
  <si>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</si>
  <si>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</si>
  <si>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</si>
  <si>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</si>
  <si>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</si>
  <si>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</si>
  <si>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</si>
  <si>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</si>
  <si>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</si>
  <si>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</si>
  <si>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</si>
  <si>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</si>
  <si>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</si>
  <si>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</si>
  <si>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</si>
  <si>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</si>
  <si>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</si>
  <si>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</si>
  <si>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</si>
  <si>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</si>
  <si>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</si>
  <si>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</si>
  <si>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</si>
  <si>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</si>
  <si>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</si>
  <si>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</si>
  <si>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</si>
  <si>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</si>
  <si>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</si>
  <si>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</si>
  <si>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</si>
  <si>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</si>
  <si>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</si>
  <si>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</si>
  <si>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</si>
  <si>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</si>
  <si>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</si>
  <si>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</si>
  <si>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</si>
  <si>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</si>
  <si>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</si>
  <si>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</si>
  <si>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</si>
  <si>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</si>
  <si>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</si>
  <si>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</si>
  <si>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</si>
  <si>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</si>
  <si>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</si>
  <si>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</si>
  <si>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</si>
  <si>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</si>
  <si>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</si>
  <si>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</si>
  <si>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</si>
  <si>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</si>
  <si>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</si>
  <si>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</si>
  <si>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</si>
  <si>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</si>
  <si>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</si>
  <si>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</si>
  <si>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</si>
  <si>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</si>
  <si>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</si>
  <si>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</si>
  <si>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</si>
  <si>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</si>
  <si>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</si>
  <si>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</si>
  <si>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</si>
  <si>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</si>
  <si>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</si>
  <si>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</si>
  <si>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</si>
  <si>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</si>
  <si>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</si>
  <si>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</si>
  <si>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</si>
  <si>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</si>
  <si>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</si>
  <si>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</si>
  <si>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</si>
  <si>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</si>
  <si>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</si>
  <si>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</si>
  <si>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</si>
  <si>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</si>
  <si>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</si>
  <si>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</si>
  <si>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</si>
  <si>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</si>
  <si>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</si>
  <si>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</si>
  <si>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</si>
  <si>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</si>
  <si>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</si>
  <si>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</si>
  <si>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</si>
  <si>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</si>
  <si>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</si>
  <si>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</si>
  <si>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</si>
  <si>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</si>
  <si>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</si>
  <si>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</si>
  <si>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</si>
  <si>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</si>
  <si>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</si>
  <si>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</si>
  <si>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</si>
  <si>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</si>
  <si>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</si>
  <si>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</si>
  <si>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</si>
  <si>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</si>
  <si>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</si>
  <si>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</si>
  <si>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</si>
  <si>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</si>
  <si>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</si>
  <si>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</si>
  <si>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</si>
  <si>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</si>
  <si>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</si>
  <si>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</si>
  <si>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</si>
  <si>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</si>
  <si>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</si>
  <si>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</si>
  <si>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</si>
  <si>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</si>
  <si>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</si>
  <si>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</si>
  <si>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</si>
  <si>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</si>
  <si>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</si>
  <si>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</si>
  <si>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</si>
  <si>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</si>
  <si>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2.36</t>
  </si>
  <si>
    <t>▲ 5.54</t>
  </si>
  <si>
    <t>住宅新築資金等貸付事業特別会計</t>
  </si>
  <si>
    <t>▲ 4.10</t>
  </si>
  <si>
    <t>▲ 3.64</t>
  </si>
  <si>
    <t>▲ 3.59</t>
  </si>
  <si>
    <t>▲ 3.29</t>
  </si>
  <si>
    <t>▲ 2.83</t>
  </si>
  <si>
    <t>一般会計</t>
  </si>
  <si>
    <t>水道事業会計</t>
  </si>
  <si>
    <t>下水道事業会計</t>
  </si>
  <si>
    <t>介護保険特別会計</t>
  </si>
  <si>
    <t>国民健康保険特別会計</t>
  </si>
  <si>
    <t>後期高齢者医療特別会計</t>
  </si>
  <si>
    <t>し尿浄化槽管理特別会計</t>
  </si>
  <si>
    <t>その他会計（赤字）</t>
  </si>
  <si>
    <t>その他会計（黒字）</t>
  </si>
  <si>
    <t>R02</t>
    <phoneticPr fontId="5"/>
  </si>
  <si>
    <t>R03</t>
    <phoneticPr fontId="5"/>
  </si>
  <si>
    <t>R04</t>
    <phoneticPr fontId="5"/>
  </si>
  <si>
    <t>R05</t>
    <phoneticPr fontId="5"/>
  </si>
  <si>
    <t>R06</t>
    <phoneticPr fontId="5"/>
  </si>
  <si>
    <t>‐</t>
    <phoneticPr fontId="2"/>
  </si>
  <si>
    <t>老人福祉施設三室園組合</t>
    <rPh sb="0" eb="2">
      <t>ロウジン</t>
    </rPh>
    <rPh sb="2" eb="4">
      <t>フクシ</t>
    </rPh>
    <rPh sb="4" eb="6">
      <t>シセツ</t>
    </rPh>
    <rPh sb="6" eb="9">
      <t>ミムロエン</t>
    </rPh>
    <rPh sb="9" eb="11">
      <t>クミアイ</t>
    </rPh>
    <phoneticPr fontId="2"/>
  </si>
  <si>
    <t>奈良県市町村総合事務組合</t>
    <rPh sb="0" eb="3">
      <t>ナラケン</t>
    </rPh>
    <rPh sb="3" eb="6">
      <t>シチョウソン</t>
    </rPh>
    <rPh sb="6" eb="8">
      <t>ソウゴウ</t>
    </rPh>
    <rPh sb="8" eb="10">
      <t>ジム</t>
    </rPh>
    <rPh sb="10" eb="12">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</si>
  <si>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</si>
  <si>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奈良県住宅新築資金等貸付金回収管理組合</t>
    <rPh sb="0" eb="3">
      <t>ナラケン</t>
    </rPh>
    <rPh sb="3" eb="5">
      <t>ジュウタク</t>
    </rPh>
    <rPh sb="5" eb="7">
      <t>シンチク</t>
    </rPh>
    <rPh sb="7" eb="9">
      <t>シキン</t>
    </rPh>
    <rPh sb="9" eb="10">
      <t>トウ</t>
    </rPh>
    <rPh sb="10" eb="13">
      <t>カシツケキン</t>
    </rPh>
    <rPh sb="13" eb="15">
      <t>カイシュウ</t>
    </rPh>
    <rPh sb="15" eb="17">
      <t>カンリ</t>
    </rPh>
    <rPh sb="17" eb="19">
      <t>クミアイ</t>
    </rPh>
    <phoneticPr fontId="2"/>
  </si>
  <si>
    <t>奈良県後期高齢者医療広域連合</t>
    <rPh sb="0" eb="3">
      <t>ナラケン</t>
    </rPh>
    <rPh sb="3" eb="8">
      <t>コウキコウレイシャ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</si>
  <si>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</si>
  <si>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</si>
  <si>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(公財)三郷町文化振興財団</t>
    <rPh sb="1" eb="2">
      <t>コウ</t>
    </rPh>
    <rPh sb="2" eb="3">
      <t>ザイ</t>
    </rPh>
    <rPh sb="4" eb="7">
      <t>サンゴウチョウ</t>
    </rPh>
    <rPh sb="7" eb="9">
      <t>ブンカ</t>
    </rPh>
    <rPh sb="9" eb="11">
      <t>シンコウ</t>
    </rPh>
    <rPh sb="11" eb="13">
      <t>ザイダン</t>
    </rPh>
    <phoneticPr fontId="2"/>
  </si>
  <si>
    <t>(財)竜の子霊園</t>
    <rPh sb="1" eb="2">
      <t>ザイ</t>
    </rPh>
    <rPh sb="3" eb="4">
      <t>タツ</t>
    </rPh>
    <rPh sb="5" eb="6">
      <t>コ</t>
    </rPh>
    <rPh sb="6" eb="8">
      <t>レイエン</t>
    </rPh>
    <phoneticPr fontId="2"/>
  </si>
  <si>
    <t>公共施設整備等基金</t>
    <rPh sb="0" eb="2">
      <t>コウキョウ</t>
    </rPh>
    <rPh sb="2" eb="4">
      <t>シセツ</t>
    </rPh>
    <rPh sb="4" eb="6">
      <t>セイビ</t>
    </rPh>
    <rPh sb="6" eb="7">
      <t>トウ</t>
    </rPh>
    <rPh sb="7" eb="9">
      <t>キキン</t>
    </rPh>
    <phoneticPr fontId="2"/>
  </si>
  <si>
    <t>地域振興基金</t>
    <rPh sb="0" eb="2">
      <t>チイキ</t>
    </rPh>
    <rPh sb="2" eb="4">
      <t>シンコウ</t>
    </rPh>
    <rPh sb="4" eb="6">
      <t>キキン</t>
    </rPh>
    <phoneticPr fontId="2"/>
  </si>
  <si>
    <t>下水処理施設管理基金</t>
    <rPh sb="0" eb="2">
      <t>ゲスイ</t>
    </rPh>
    <rPh sb="2" eb="4">
      <t>ショリ</t>
    </rPh>
    <rPh sb="4" eb="6">
      <t>シセツ</t>
    </rPh>
    <rPh sb="6" eb="8">
      <t>カンリ</t>
    </rPh>
    <rPh sb="8" eb="10">
      <t>キキン</t>
    </rPh>
    <phoneticPr fontId="2"/>
  </si>
  <si>
    <t>社会福祉振興基金</t>
    <rPh sb="0" eb="4">
      <t>シャカイフクシ</t>
    </rPh>
    <rPh sb="4" eb="6">
      <t>シンコウ</t>
    </rPh>
    <rPh sb="6" eb="8">
      <t>キキン</t>
    </rPh>
    <phoneticPr fontId="2"/>
  </si>
  <si>
    <t>観光産業振興基金</t>
    <rPh sb="0" eb="4">
      <t>カンコウサンギョウ</t>
    </rPh>
    <rPh sb="4" eb="6">
      <t>シンコウ</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</si>
</sst>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C5ED-4581-82A1-2BA84CF5290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41930</c:v>
                </c:pt>
                <c:pt idx="1">
                  <c:v>56205</c:v>
                </c:pt>
                <c:pt idx="2">
                  <c:v>32635</c:v>
                </c:pt>
                <c:pt idx="3">
                  <c:v>54691</c:v>
                </c:pt>
                <c:pt idx="4">
                  <c:v>97706</c:v>
                </c:pt>
              </c:numCache>
            </c:numRef>
          </c:val>
          <c:smooth val="0"/>
          <c:extLst>
            <c:ext xmlns:c16="http://schemas.microsoft.com/office/drawing/2014/chart" uri="{C3380CC4-5D6E-409C-BE32-E72D297353CC}">
              <c16:uniqueId val="{00000001-C5ED-4581-82A1-2BA84CF5290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11.41</c:v>
                </c:pt>
                <c:pt idx="1">
                  <c:v>14.79</c:v>
                </c:pt>
                <c:pt idx="2">
                  <c:v>12.51</c:v>
                </c:pt>
                <c:pt idx="3">
                  <c:v>6.6</c:v>
                </c:pt>
                <c:pt idx="4">
                  <c:v>10.86</c:v>
                </c:pt>
              </c:numCache>
            </c:numRef>
          </c:val>
          <c:extLst>
            <c:ext xmlns:c16="http://schemas.microsoft.com/office/drawing/2014/chart" uri="{C3380CC4-5D6E-409C-BE32-E72D297353CC}">
              <c16:uniqueId val="{00000000-58F5-4599-8FE1-33836F1C61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23.87</c:v>
                </c:pt>
                <c:pt idx="1">
                  <c:v>23.05</c:v>
                </c:pt>
                <c:pt idx="2">
                  <c:v>23.64</c:v>
                </c:pt>
                <c:pt idx="3">
                  <c:v>23.47</c:v>
                </c:pt>
                <c:pt idx="4">
                  <c:v>22.71</c:v>
                </c:pt>
              </c:numCache>
            </c:numRef>
          </c:val>
          <c:extLst>
            <c:ext xmlns:c16="http://schemas.microsoft.com/office/drawing/2014/chart" uri="{C3380CC4-5D6E-409C-BE32-E72D297353CC}">
              <c16:uniqueId val="{00000001-58F5-4599-8FE1-33836F1C61A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3.63</c:v>
                </c:pt>
                <c:pt idx="1">
                  <c:v>4.91</c:v>
                </c:pt>
                <c:pt idx="2">
                  <c:v>-2.36</c:v>
                </c:pt>
                <c:pt idx="3">
                  <c:v>-5.54</c:v>
                </c:pt>
                <c:pt idx="4">
                  <c:v>4.83</c:v>
                </c:pt>
              </c:numCache>
            </c:numRef>
          </c:val>
          <c:smooth val="0"/>
          <c:extLst>
            <c:ext xmlns:c16="http://schemas.microsoft.com/office/drawing/2014/chart" uri="{C3380CC4-5D6E-409C-BE32-E72D297353CC}">
              <c16:uniqueId val="{00000002-58F5-4599-8FE1-33836F1C61A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F29-4ECF-968F-DD198D1DCA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29-4ECF-968F-DD198D1DCAA5}"/>
            </c:ext>
          </c:extLst>
        </c:ser>
        <c:ser>
          <c:idx val="2"/>
          <c:order val="2"/>
          <c:tx>
            <c:strRef>
              <c:f>データシート!$A$29</c:f>
              <c:strCache>
                <c:ptCount val="1"/>
                <c:pt idx="0">
                  <c:v>し尿浄化槽管理特別会計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F29-4ECF-968F-DD198D1DCAA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F29-4ECF-968F-DD198D1DCAA5}"/>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1.02</c:v>
                </c:pt>
                <c:pt idx="2">
                  <c:v>#N/A</c:v>
                </c:pt>
                <c:pt idx="3">
                  <c:v>0.87</c:v>
                </c:pt>
                <c:pt idx="4">
                  <c:v>#N/A</c:v>
                </c:pt>
                <c:pt idx="5">
                  <c:v>0.75</c:v>
                </c:pt>
                <c:pt idx="6">
                  <c:v>#N/A</c:v>
                </c:pt>
                <c:pt idx="7">
                  <c:v>0.8</c:v>
                </c:pt>
                <c:pt idx="8">
                  <c:v>#N/A</c:v>
                </c:pt>
                <c:pt idx="9">
                  <c:v>0.6</c:v>
                </c:pt>
              </c:numCache>
            </c:numRef>
          </c:val>
          <c:extLst>
            <c:ext xmlns:c16="http://schemas.microsoft.com/office/drawing/2014/chart" uri="{C3380CC4-5D6E-409C-BE32-E72D297353CC}">
              <c16:uniqueId val="{00000004-9F29-4ECF-968F-DD198D1DCAA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0.59</c:v>
                </c:pt>
                <c:pt idx="4">
                  <c:v>#N/A</c:v>
                </c:pt>
                <c:pt idx="5">
                  <c:v>1.1299999999999999</c:v>
                </c:pt>
                <c:pt idx="6">
                  <c:v>#N/A</c:v>
                </c:pt>
                <c:pt idx="7">
                  <c:v>1.74</c:v>
                </c:pt>
                <c:pt idx="8">
                  <c:v>#N/A</c:v>
                </c:pt>
                <c:pt idx="9">
                  <c:v>1.24</c:v>
                </c:pt>
              </c:numCache>
            </c:numRef>
          </c:val>
          <c:extLst>
            <c:ext xmlns:c16="http://schemas.microsoft.com/office/drawing/2014/chart" uri="{C3380CC4-5D6E-409C-BE32-E72D297353CC}">
              <c16:uniqueId val="{00000005-9F29-4ECF-968F-DD198D1DCAA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c:v>
                </c:pt>
                <c:pt idx="2">
                  <c:v>#N/A</c:v>
                </c:pt>
                <c:pt idx="3">
                  <c:v>0.94</c:v>
                </c:pt>
                <c:pt idx="4">
                  <c:v>#N/A</c:v>
                </c:pt>
                <c:pt idx="5">
                  <c:v>1.68</c:v>
                </c:pt>
                <c:pt idx="6">
                  <c:v>#N/A</c:v>
                </c:pt>
                <c:pt idx="7">
                  <c:v>2.48</c:v>
                </c:pt>
                <c:pt idx="8">
                  <c:v>#N/A</c:v>
                </c:pt>
                <c:pt idx="9">
                  <c:v>2.61</c:v>
                </c:pt>
              </c:numCache>
            </c:numRef>
          </c:val>
          <c:extLst>
            <c:ext xmlns:c16="http://schemas.microsoft.com/office/drawing/2014/chart" uri="{C3380CC4-5D6E-409C-BE32-E72D297353CC}">
              <c16:uniqueId val="{00000006-9F29-4ECF-968F-DD198D1DCAA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8.2100000000000009</c:v>
                </c:pt>
                <c:pt idx="2">
                  <c:v>#N/A</c:v>
                </c:pt>
                <c:pt idx="3">
                  <c:v>7.8</c:v>
                </c:pt>
                <c:pt idx="4">
                  <c:v>#N/A</c:v>
                </c:pt>
                <c:pt idx="5">
                  <c:v>7.79</c:v>
                </c:pt>
                <c:pt idx="6">
                  <c:v>#N/A</c:v>
                </c:pt>
                <c:pt idx="7">
                  <c:v>6.04</c:v>
                </c:pt>
                <c:pt idx="8">
                  <c:v>#N/A</c:v>
                </c:pt>
                <c:pt idx="9">
                  <c:v>6.35</c:v>
                </c:pt>
              </c:numCache>
            </c:numRef>
          </c:val>
          <c:extLst>
            <c:ext xmlns:c16="http://schemas.microsoft.com/office/drawing/2014/chart" uri="{C3380CC4-5D6E-409C-BE32-E72D297353CC}">
              <c16:uniqueId val="{00000007-9F29-4ECF-968F-DD198D1DCAA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15.5</c:v>
                </c:pt>
                <c:pt idx="2">
                  <c:v>#N/A</c:v>
                </c:pt>
                <c:pt idx="3">
                  <c:v>18.420000000000002</c:v>
                </c:pt>
                <c:pt idx="4">
                  <c:v>#N/A</c:v>
                </c:pt>
                <c:pt idx="5">
                  <c:v>16.100000000000001</c:v>
                </c:pt>
                <c:pt idx="6">
                  <c:v>#N/A</c:v>
                </c:pt>
                <c:pt idx="7">
                  <c:v>9.89</c:v>
                </c:pt>
                <c:pt idx="8">
                  <c:v>#N/A</c:v>
                </c:pt>
                <c:pt idx="9">
                  <c:v>13.69</c:v>
                </c:pt>
              </c:numCache>
            </c:numRef>
          </c:val>
          <c:extLst>
            <c:ext xmlns:c16="http://schemas.microsoft.com/office/drawing/2014/chart" uri="{C3380CC4-5D6E-409C-BE32-E72D297353CC}">
              <c16:uniqueId val="{00000008-9F29-4ECF-968F-DD198D1DCAA5}"/>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4.0999999999999996</c:v>
                </c:pt>
                <c:pt idx="1">
                  <c:v>#N/A</c:v>
                </c:pt>
                <c:pt idx="2">
                  <c:v>3.64</c:v>
                </c:pt>
                <c:pt idx="3">
                  <c:v>#N/A</c:v>
                </c:pt>
                <c:pt idx="4">
                  <c:v>3.59</c:v>
                </c:pt>
                <c:pt idx="5">
                  <c:v>#N/A</c:v>
                </c:pt>
                <c:pt idx="6">
                  <c:v>3.29</c:v>
                </c:pt>
                <c:pt idx="7">
                  <c:v>#N/A</c:v>
                </c:pt>
                <c:pt idx="8">
                  <c:v>2.83</c:v>
                </c:pt>
                <c:pt idx="9">
                  <c:v>#N/A</c:v>
                </c:pt>
              </c:numCache>
            </c:numRef>
          </c:val>
          <c:extLst>
            <c:ext xmlns:c16="http://schemas.microsoft.com/office/drawing/2014/chart" uri="{C3380CC4-5D6E-409C-BE32-E72D297353CC}">
              <c16:uniqueId val="{00000009-9F29-4ECF-968F-DD198D1DCAA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740</c:v>
                </c:pt>
                <c:pt idx="5">
                  <c:v>763</c:v>
                </c:pt>
                <c:pt idx="8">
                  <c:v>790</c:v>
                </c:pt>
                <c:pt idx="11">
                  <c:v>807</c:v>
                </c:pt>
                <c:pt idx="14">
                  <c:v>782</c:v>
                </c:pt>
              </c:numCache>
            </c:numRef>
          </c:val>
          <c:extLst>
            <c:ext xmlns:c16="http://schemas.microsoft.com/office/drawing/2014/chart" uri="{C3380CC4-5D6E-409C-BE32-E72D297353CC}">
              <c16:uniqueId val="{00000000-78D9-4F69-9EFC-15050E45DA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8D9-4F69-9EFC-15050E45DA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8D9-4F69-9EFC-15050E45DA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c:v>
                </c:pt>
                <c:pt idx="3">
                  <c:v>19</c:v>
                </c:pt>
                <c:pt idx="6">
                  <c:v>19</c:v>
                </c:pt>
                <c:pt idx="9">
                  <c:v>22</c:v>
                </c:pt>
                <c:pt idx="12">
                  <c:v>26</c:v>
                </c:pt>
              </c:numCache>
            </c:numRef>
          </c:val>
          <c:extLst>
            <c:ext xmlns:c16="http://schemas.microsoft.com/office/drawing/2014/chart" uri="{C3380CC4-5D6E-409C-BE32-E72D297353CC}">
              <c16:uniqueId val="{00000003-78D9-4F69-9EFC-15050E45DA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260</c:v>
                </c:pt>
                <c:pt idx="3">
                  <c:v>210</c:v>
                </c:pt>
                <c:pt idx="6">
                  <c:v>280</c:v>
                </c:pt>
                <c:pt idx="9">
                  <c:v>225</c:v>
                </c:pt>
                <c:pt idx="12">
                  <c:v>228</c:v>
                </c:pt>
              </c:numCache>
            </c:numRef>
          </c:val>
          <c:extLst>
            <c:ext xmlns:c16="http://schemas.microsoft.com/office/drawing/2014/chart" uri="{C3380CC4-5D6E-409C-BE32-E72D297353CC}">
              <c16:uniqueId val="{00000004-78D9-4F69-9EFC-15050E45DA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D9-4F69-9EFC-15050E45DA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8D9-4F69-9EFC-15050E45DA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559</c:v>
                </c:pt>
                <c:pt idx="3">
                  <c:v>621</c:v>
                </c:pt>
                <c:pt idx="6">
                  <c:v>761</c:v>
                </c:pt>
                <c:pt idx="9">
                  <c:v>763</c:v>
                </c:pt>
                <c:pt idx="12">
                  <c:v>766</c:v>
                </c:pt>
              </c:numCache>
            </c:numRef>
          </c:val>
          <c:extLst>
            <c:ext xmlns:c16="http://schemas.microsoft.com/office/drawing/2014/chart" uri="{C3380CC4-5D6E-409C-BE32-E72D297353CC}">
              <c16:uniqueId val="{00000007-78D9-4F69-9EFC-15050E45DA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93</c:v>
                </c:pt>
                <c:pt idx="2">
                  <c:v>#N/A</c:v>
                </c:pt>
                <c:pt idx="3">
                  <c:v>#N/A</c:v>
                </c:pt>
                <c:pt idx="4">
                  <c:v>87</c:v>
                </c:pt>
                <c:pt idx="5">
                  <c:v>#N/A</c:v>
                </c:pt>
                <c:pt idx="6">
                  <c:v>#N/A</c:v>
                </c:pt>
                <c:pt idx="7">
                  <c:v>270</c:v>
                </c:pt>
                <c:pt idx="8">
                  <c:v>#N/A</c:v>
                </c:pt>
                <c:pt idx="9">
                  <c:v>#N/A</c:v>
                </c:pt>
                <c:pt idx="10">
                  <c:v>203</c:v>
                </c:pt>
                <c:pt idx="11">
                  <c:v>#N/A</c:v>
                </c:pt>
                <c:pt idx="12">
                  <c:v>#N/A</c:v>
                </c:pt>
                <c:pt idx="13">
                  <c:v>238</c:v>
                </c:pt>
                <c:pt idx="14">
                  <c:v>#N/A</c:v>
                </c:pt>
              </c:numCache>
            </c:numRef>
          </c:val>
          <c:smooth val="0"/>
          <c:extLst>
            <c:ext xmlns:c16="http://schemas.microsoft.com/office/drawing/2014/chart" uri="{C3380CC4-5D6E-409C-BE32-E72D297353CC}">
              <c16:uniqueId val="{00000008-78D9-4F69-9EFC-15050E45DA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8307</c:v>
                </c:pt>
                <c:pt idx="5">
                  <c:v>7980</c:v>
                </c:pt>
                <c:pt idx="8">
                  <c:v>7725</c:v>
                </c:pt>
                <c:pt idx="11">
                  <c:v>7693</c:v>
                </c:pt>
                <c:pt idx="14">
                  <c:v>7811</c:v>
                </c:pt>
              </c:numCache>
            </c:numRef>
          </c:val>
          <c:extLst>
            <c:ext xmlns:c16="http://schemas.microsoft.com/office/drawing/2014/chart" uri="{C3380CC4-5D6E-409C-BE32-E72D297353CC}">
              <c16:uniqueId val="{00000000-D22C-4032-BECE-B78413F34F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1734</c:v>
                </c:pt>
                <c:pt idx="5">
                  <c:v>1377</c:v>
                </c:pt>
                <c:pt idx="8">
                  <c:v>1135</c:v>
                </c:pt>
                <c:pt idx="11">
                  <c:v>1002</c:v>
                </c:pt>
                <c:pt idx="14">
                  <c:v>870</c:v>
                </c:pt>
              </c:numCache>
            </c:numRef>
          </c:val>
          <c:extLst>
            <c:ext xmlns:c16="http://schemas.microsoft.com/office/drawing/2014/chart" uri="{C3380CC4-5D6E-409C-BE32-E72D297353CC}">
              <c16:uniqueId val="{00000001-D22C-4032-BECE-B78413F34F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1850</c:v>
                </c:pt>
                <c:pt idx="5">
                  <c:v>2080</c:v>
                </c:pt>
                <c:pt idx="8">
                  <c:v>2194</c:v>
                </c:pt>
                <c:pt idx="11">
                  <c:v>2323</c:v>
                </c:pt>
                <c:pt idx="14">
                  <c:v>2377</c:v>
                </c:pt>
              </c:numCache>
            </c:numRef>
          </c:val>
          <c:extLst>
            <c:ext xmlns:c16="http://schemas.microsoft.com/office/drawing/2014/chart" uri="{C3380CC4-5D6E-409C-BE32-E72D297353CC}">
              <c16:uniqueId val="{00000002-D22C-4032-BECE-B78413F34F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2C-4032-BECE-B78413F34F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2C-4032-BECE-B78413F34F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2C-4032-BECE-B78413F34F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1027</c:v>
                </c:pt>
                <c:pt idx="3">
                  <c:v>867</c:v>
                </c:pt>
                <c:pt idx="6">
                  <c:v>796</c:v>
                </c:pt>
                <c:pt idx="9">
                  <c:v>680</c:v>
                </c:pt>
                <c:pt idx="12">
                  <c:v>570</c:v>
                </c:pt>
              </c:numCache>
            </c:numRef>
          </c:val>
          <c:extLst>
            <c:ext xmlns:c16="http://schemas.microsoft.com/office/drawing/2014/chart" uri="{C3380CC4-5D6E-409C-BE32-E72D297353CC}">
              <c16:uniqueId val="{00000006-D22C-4032-BECE-B78413F34F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130</c:v>
                </c:pt>
                <c:pt idx="3">
                  <c:v>152</c:v>
                </c:pt>
                <c:pt idx="6">
                  <c:v>149</c:v>
                </c:pt>
                <c:pt idx="9">
                  <c:v>138</c:v>
                </c:pt>
                <c:pt idx="12">
                  <c:v>132</c:v>
                </c:pt>
              </c:numCache>
            </c:numRef>
          </c:val>
          <c:extLst>
            <c:ext xmlns:c16="http://schemas.microsoft.com/office/drawing/2014/chart" uri="{C3380CC4-5D6E-409C-BE32-E72D297353CC}">
              <c16:uniqueId val="{00000007-D22C-4032-BECE-B78413F34F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3461</c:v>
                </c:pt>
                <c:pt idx="3">
                  <c:v>3042</c:v>
                </c:pt>
                <c:pt idx="6">
                  <c:v>3009</c:v>
                </c:pt>
                <c:pt idx="9">
                  <c:v>2794</c:v>
                </c:pt>
                <c:pt idx="12">
                  <c:v>2776</c:v>
                </c:pt>
              </c:numCache>
            </c:numRef>
          </c:val>
          <c:extLst>
            <c:ext xmlns:c16="http://schemas.microsoft.com/office/drawing/2014/chart" uri="{C3380CC4-5D6E-409C-BE32-E72D297353CC}">
              <c16:uniqueId val="{00000008-D22C-4032-BECE-B78413F34F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22C-4032-BECE-B78413F34F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9503</c:v>
                </c:pt>
                <c:pt idx="3">
                  <c:v>9896</c:v>
                </c:pt>
                <c:pt idx="6">
                  <c:v>9482</c:v>
                </c:pt>
                <c:pt idx="9">
                  <c:v>9575</c:v>
                </c:pt>
                <c:pt idx="12">
                  <c:v>11031</c:v>
                </c:pt>
              </c:numCache>
            </c:numRef>
          </c:val>
          <c:extLst>
            <c:ext xmlns:c16="http://schemas.microsoft.com/office/drawing/2014/chart" uri="{C3380CC4-5D6E-409C-BE32-E72D297353CC}">
              <c16:uniqueId val="{0000000A-D22C-4032-BECE-B78413F34F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2230</c:v>
                </c:pt>
                <c:pt idx="2">
                  <c:v>#N/A</c:v>
                </c:pt>
                <c:pt idx="3">
                  <c:v>#N/A</c:v>
                </c:pt>
                <c:pt idx="4">
                  <c:v>2520</c:v>
                </c:pt>
                <c:pt idx="5">
                  <c:v>#N/A</c:v>
                </c:pt>
                <c:pt idx="6">
                  <c:v>#N/A</c:v>
                </c:pt>
                <c:pt idx="7">
                  <c:v>2382</c:v>
                </c:pt>
                <c:pt idx="8">
                  <c:v>#N/A</c:v>
                </c:pt>
                <c:pt idx="9">
                  <c:v>#N/A</c:v>
                </c:pt>
                <c:pt idx="10">
                  <c:v>2170</c:v>
                </c:pt>
                <c:pt idx="11">
                  <c:v>#N/A</c:v>
                </c:pt>
                <c:pt idx="12">
                  <c:v>#N/A</c:v>
                </c:pt>
                <c:pt idx="13">
                  <c:v>3451</c:v>
                </c:pt>
                <c:pt idx="14">
                  <c:v>#N/A</c:v>
                </c:pt>
              </c:numCache>
            </c:numRef>
          </c:val>
          <c:smooth val="0"/>
          <c:extLst>
            <c:ext xmlns:c16="http://schemas.microsoft.com/office/drawing/2014/chart" uri="{C3380CC4-5D6E-409C-BE32-E72D297353CC}">
              <c16:uniqueId val="{0000000B-D22C-4032-BECE-B78413F34F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1260</c:v>
                </c:pt>
                <c:pt idx="1">
                  <c:v>1270</c:v>
                </c:pt>
                <c:pt idx="2">
                  <c:v>1286</c:v>
                </c:pt>
              </c:numCache>
            </c:numRef>
          </c:val>
          <c:extLst>
            <c:ext xmlns:c16="http://schemas.microsoft.com/office/drawing/2014/chart" uri="{C3380CC4-5D6E-409C-BE32-E72D297353CC}">
              <c16:uniqueId val="{00000000-4CAB-495B-AC3A-CC657FF05F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159</c:v>
                </c:pt>
                <c:pt idx="1">
                  <c:v>185</c:v>
                </c:pt>
                <c:pt idx="2">
                  <c:v>218</c:v>
                </c:pt>
              </c:numCache>
            </c:numRef>
          </c:val>
          <c:extLst>
            <c:ext xmlns:c16="http://schemas.microsoft.com/office/drawing/2014/chart" uri="{C3380CC4-5D6E-409C-BE32-E72D297353CC}">
              <c16:uniqueId val="{00000001-4CAB-495B-AC3A-CC657FF05F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689</c:v>
                </c:pt>
                <c:pt idx="1">
                  <c:v>782</c:v>
                </c:pt>
                <c:pt idx="2">
                  <c:v>784</c:v>
                </c:pt>
              </c:numCache>
            </c:numRef>
          </c:val>
          <c:extLst>
            <c:ext xmlns:c16="http://schemas.microsoft.com/office/drawing/2014/chart" uri="{C3380CC4-5D6E-409C-BE32-E72D297353CC}">
              <c16:uniqueId val="{00000002-4CAB-495B-AC3A-CC657FF05FE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実質公債費比率の分子値について、令和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年度は三郷中学校建替事業などの償還が開始したことで元利償還金の増や下水道事業会計への補助金の増により大きく増加する結果となった。令和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年度は公営住宅使用料の長期債元金充当額等の特定財源の額が減したことにより算入公債費等が減少し、前年度対比で実質公債費比率の分子値が増加した。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今後も引き続き、高利率の地方債の借換等により公債費の削減を図り、普通会計のみならず公営企業会計においても地方債の新規発行の抑制を図ることで、実質公債費比率の抑制を図る。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将来負担額について、前年度と比べ</a:t>
          </a:r>
          <a:r>
            <a:rPr kumimoji="1" lang="en-US" altLang="ja-JP" sz="1400">
              <a:latin typeface="ＭＳ ゴシック" pitchFamily="49" charset="-128"/>
              <a:ea typeface="ＭＳ ゴシック" pitchFamily="49" charset="-128"/>
            </a:rPr>
            <a:t>1,322</a:t>
          </a:r>
          <a:r>
            <a:rPr kumimoji="1" lang="ja-JP" altLang="en-US" sz="1400">
              <a:latin typeface="ＭＳ ゴシック" pitchFamily="49" charset="-128"/>
              <a:ea typeface="ＭＳ ゴシック" pitchFamily="49" charset="-128"/>
            </a:rPr>
            <a:t>百万円の増加となった。主な要因としては、山辺・県北西部広域環境衛生組合負担金，ごみ中継施設整備事業による一般会計等に係る地方債の現在高の増加による。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充当可能財源等も前年度と比べ</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百万円の増加となった。主な要因としては、清掃事業に係る地方債</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山辺・県北西部，ごみ中継施設，マテリアル施設</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の同意等額の増により基準財政需要額算入見込額が増加したことによる。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分子の構造としては、将来負担額の増加額が充当可能財源等の増加額を大きく上回ったため増加となった。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今後も、公共施設の老朽化対策等、将来負担が増加する見込みであることから必要な事業を見極め、歳出の抑制を図っていくよう努める。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奈良県三郷町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百万円増加しており、内訳としては財政調整基金が約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百万円、その他特定目的基金が約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増加の主な理由としては、普通交付税の追加交付にあたり臨時財政対策債償還基金費等が創設され、減債基金に積み立てたため増加となった。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％程度は備えとして確保しておきたいと考えている。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また、今後は公共施設の長寿命化に係る費用が増加すると考えられることから、目的基金である公共施設整備等基金に計画的に積み立てていく。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・公共施設整備等基金については、公共施設の整備に要する財源及び経済情勢、災害その他の特別な事情により一般財源が著しく不足する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場合の財源確保のために設置されている。令和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年度においては、取り崩しと積み立てはなかったが、今後も計画的に積み立てていく。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・地域振興基金については、地域振興事業として高齢者福祉の増進を図るため、社会福祉振興基金については住民の社会福祉に寄与する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ために設置されている。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ふるさと納税分を各基金に積み立てたこと及び、新たに防災基金を設置し積み立てたため、令和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公共施設整備等基金については、今後の町有施設の長寿命化に係る備えとして計画的に積み立てる。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条例では毎年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百万円を積み立てることとしており、その他基金利息分と今後の財政需要に対応するため約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程度は備えとして確保しておきたいと考えており、令和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年度末見込額において約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条例で毎年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百万円を積み立てることとしており、その他基金利息分に加え、普通交付税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追加分の約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想定外の財政需要が発生した際にも、地方債の償還ができるよう財政状況を勘案しながら積み立てていく。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22,349
22,056
8.79
12,923,325
12,062,588
614,905
5,659,574
11,030,531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過年度に借り入れた町債の償還が開始したこと及び再算定により、地方交付税で給与改定費等が算定されたことに伴い基準財政需要額が大きく増加し、基準財政収入額に関しては微増に留まったため、前年度と比較し財政力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引き続き、地方創生の取り組みを推し進め、税収の向上等、歳入財源の確保に努める。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57855</xdr:rowOff>
    </xdr:from>
    <xdr:to>
      <xdr:col>23</xdr:col>
      <xdr:colOff>133350</xdr:colOff>
      <xdr:row>44</xdr:row>
      <xdr:rowOff>71261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016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57855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882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44450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614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17639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20461</xdr:rowOff>
    </xdr:from>
    <xdr:to>
      <xdr:col>23</xdr:col>
      <xdr:colOff>184150</xdr:colOff>
      <xdr:row>44</xdr:row>
      <xdr:rowOff>122061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163988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3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7055</xdr:rowOff>
    </xdr:from>
    <xdr:to>
      <xdr:col>19</xdr:col>
      <xdr:colOff>184150</xdr:colOff>
      <xdr:row>44</xdr:row>
      <xdr:rowOff>108655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93432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37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138289</xdr:rowOff>
    </xdr:from>
    <xdr:to>
      <xdr:col>11</xdr:col>
      <xdr:colOff>82550</xdr:colOff>
      <xdr:row>44</xdr:row>
      <xdr:rowOff>68439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53216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人件費や人材派遣業務の利用拡大、光熱水費の高騰などにより経常経費支出が増加したものの、普通交付税の増など、経常一般財源の増加により前年度と比較し経常収支比率は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effectLst/>
              <a:latin typeface="ＭＳ Ｐゴシック" panose="020B0600070205080204" pitchFamily="50" charset="-128"/>
              <a:ea typeface="ＭＳ Ｐゴシック" panose="020B0600070205080204" pitchFamily="50" charset="-128"/>
            </a:rPr>
            <a:t>引き続き、公共施設の老朽化に伴う建て替え等による地方債の発行や扶助費が年々増加している影響もあるため、引き続き資格審査等の適正化による抑制を図るなど、義務的経費の削減に努める。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122872</xdr:rowOff>
    </xdr:from>
    <xdr:to>
      <xdr:col>23</xdr:col>
      <xdr:colOff>133350</xdr:colOff>
      <xdr:row>62</xdr:row>
      <xdr:rowOff>128905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752772"/>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62</xdr:row>
      <xdr:rowOff>128905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226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83185</xdr:rowOff>
    </xdr:from>
    <xdr:to>
      <xdr:col>15</xdr:col>
      <xdr:colOff>82550</xdr:colOff>
      <xdr:row>62</xdr:row>
      <xdr:rowOff>92710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4163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83185</xdr:rowOff>
    </xdr:from>
    <xdr:to>
      <xdr:col>11</xdr:col>
      <xdr:colOff>31750</xdr:colOff>
      <xdr:row>62</xdr:row>
      <xdr:rowOff>104775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4163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72072</xdr:rowOff>
    </xdr:from>
    <xdr:to>
      <xdr:col>23</xdr:col>
      <xdr:colOff>184150</xdr:colOff>
      <xdr:row>63</xdr:row>
      <xdr:rowOff>2222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88599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78105</xdr:rowOff>
    </xdr:from>
    <xdr:to>
      <xdr:col>19</xdr:col>
      <xdr:colOff>184150</xdr:colOff>
      <xdr:row>63</xdr:row>
      <xdr:rowOff>8255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18432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76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32385</xdr:rowOff>
    </xdr:from>
    <xdr:to>
      <xdr:col>11</xdr:col>
      <xdr:colOff>82550</xdr:colOff>
      <xdr:row>61</xdr:row>
      <xdr:rowOff>133985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118762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53975</xdr:rowOff>
    </xdr:from>
    <xdr:to>
      <xdr:col>7</xdr:col>
      <xdr:colOff>31750</xdr:colOff>
      <xdr:row>62</xdr:row>
      <xdr:rowOff>155575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165752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[145,651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新型コロナウイルス感染症対策事業に係る委託料が減など、物件費が減少したことにより、人口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人当たり決算額は前年度と比較し減少した。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物価高の影響により、光熱水費・燃料費が増加しているが、今後は長期継続契約の活用による物件費の抑制や事務の統廃合の推進などにより定員適正を図っていく。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46789</xdr:rowOff>
    </xdr:from>
    <xdr:to>
      <xdr:col>23</xdr:col>
      <xdr:colOff>133350</xdr:colOff>
      <xdr:row>83</xdr:row>
      <xdr:rowOff>54367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114800" y="14277139"/>
          <a:ext cx="838200" cy="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54367</xdr:rowOff>
    </xdr:from>
    <xdr:to>
      <xdr:col>19</xdr:col>
      <xdr:colOff>133350</xdr:colOff>
      <xdr:row>83</xdr:row>
      <xdr:rowOff>73037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284717"/>
          <a:ext cx="889000" cy="1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73037</xdr:rowOff>
    </xdr:from>
    <xdr:to>
      <xdr:col>15</xdr:col>
      <xdr:colOff>82550</xdr:colOff>
      <xdr:row>83</xdr:row>
      <xdr:rowOff>80288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303387"/>
          <a:ext cx="889000" cy="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33156</xdr:rowOff>
    </xdr:from>
    <xdr:to>
      <xdr:col>11</xdr:col>
      <xdr:colOff>31750</xdr:colOff>
      <xdr:row>83</xdr:row>
      <xdr:rowOff>80288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263506"/>
          <a:ext cx="889000" cy="4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167439</xdr:rowOff>
    </xdr:from>
    <xdr:to>
      <xdr:col>23</xdr:col>
      <xdr:colOff>184150</xdr:colOff>
      <xdr:row>83</xdr:row>
      <xdr:rowOff>97589</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2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12516</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7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3567</xdr:rowOff>
    </xdr:from>
    <xdr:to>
      <xdr:col>19</xdr:col>
      <xdr:colOff>184150</xdr:colOff>
      <xdr:row>83</xdr:row>
      <xdr:rowOff>105167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23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89944</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320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22237</xdr:rowOff>
    </xdr:from>
    <xdr:to>
      <xdr:col>15</xdr:col>
      <xdr:colOff>133350</xdr:colOff>
      <xdr:row>83</xdr:row>
      <xdr:rowOff>123837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25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108614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33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29488</xdr:rowOff>
    </xdr:from>
    <xdr:to>
      <xdr:col>11</xdr:col>
      <xdr:colOff>82550</xdr:colOff>
      <xdr:row>83</xdr:row>
      <xdr:rowOff>131088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25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115865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34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153806</xdr:rowOff>
    </xdr:from>
    <xdr:to>
      <xdr:col>7</xdr:col>
      <xdr:colOff>31750</xdr:colOff>
      <xdr:row>83</xdr:row>
      <xdr:rowOff>83956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21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68733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9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国の給与水準を参考に、今後も適正な給与水準を保つように努める。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48986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60500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48986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5705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84</xdr:row>
      <xdr:rowOff>168729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5188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117021</xdr:rowOff>
    </xdr:from>
    <xdr:to>
      <xdr:col>68</xdr:col>
      <xdr:colOff>152400</xdr:colOff>
      <xdr:row>85</xdr:row>
      <xdr:rowOff>66221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5188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新規採用職員の抑制等により人口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今後も、住民サービスを低下させることなく、電子化の推進やアウトソーシングの活用を検討しながら、人員配置の適正管理に努める。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29563</xdr:rowOff>
    </xdr:from>
    <xdr:to>
      <xdr:col>81</xdr:col>
      <xdr:colOff>44450</xdr:colOff>
      <xdr:row>61</xdr:row>
      <xdr:rowOff>60396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488013"/>
          <a:ext cx="8382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52352</xdr:rowOff>
    </xdr:from>
    <xdr:to>
      <xdr:col>77</xdr:col>
      <xdr:colOff>44450</xdr:colOff>
      <xdr:row>61</xdr:row>
      <xdr:rowOff>60396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51080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52352</xdr:rowOff>
    </xdr:from>
    <xdr:to>
      <xdr:col>72</xdr:col>
      <xdr:colOff>203200</xdr:colOff>
      <xdr:row>61</xdr:row>
      <xdr:rowOff>55033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510802"/>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49671</xdr:rowOff>
    </xdr:from>
    <xdr:to>
      <xdr:col>68</xdr:col>
      <xdr:colOff>152400</xdr:colOff>
      <xdr:row>61</xdr:row>
      <xdr:rowOff>55033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508121"/>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150213</xdr:rowOff>
    </xdr:from>
    <xdr:to>
      <xdr:col>81</xdr:col>
      <xdr:colOff>95250</xdr:colOff>
      <xdr:row>61</xdr:row>
      <xdr:rowOff>80363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3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166740</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28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9596</xdr:rowOff>
    </xdr:from>
    <xdr:to>
      <xdr:col>77</xdr:col>
      <xdr:colOff>95250</xdr:colOff>
      <xdr:row>61</xdr:row>
      <xdr:rowOff>111196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95973</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55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1552</xdr:rowOff>
    </xdr:from>
    <xdr:to>
      <xdr:col>73</xdr:col>
      <xdr:colOff>44450</xdr:colOff>
      <xdr:row>61</xdr:row>
      <xdr:rowOff>103152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6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87929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54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4233</xdr:rowOff>
    </xdr:from>
    <xdr:to>
      <xdr:col>68</xdr:col>
      <xdr:colOff>203200</xdr:colOff>
      <xdr:row>61</xdr:row>
      <xdr:rowOff>105833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90610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170321</xdr:rowOff>
    </xdr:from>
    <xdr:to>
      <xdr:col>64</xdr:col>
      <xdr:colOff>152400</xdr:colOff>
      <xdr:row>61</xdr:row>
      <xdr:rowOff>100471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85248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5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大型投資事業の適切な取捨選択により、類似団体平均を下回っているが、比率自体は年々増加している状況である。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今後も公共施設の老朽化対策を行っていく必要があることから実質公債費比率の増加が見込まれるため、今まで以上に地方債の発行については慎重に行い、比率の抑制に努める。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118956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89652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38523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8402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33020</xdr:rowOff>
    </xdr:from>
    <xdr:to>
      <xdr:col>72</xdr:col>
      <xdr:colOff>203200</xdr:colOff>
      <xdr:row>39</xdr:row>
      <xdr:rowOff>153670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7195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33020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7034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153670</xdr:rowOff>
    </xdr:from>
    <xdr:to>
      <xdr:col>68</xdr:col>
      <xdr:colOff>203200</xdr:colOff>
      <xdr:row>39</xdr:row>
      <xdr:rowOff>83820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93997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金の積立により充当可能財源は増加したものの、山辺・県北西部広域環境衛生組合負担金，ごみ中継施設整備などの大型事業に伴う地方債の発行により地方債残高が大幅に増加したことに伴い、前年度と比較し将来負担比率は増加した。今後も必要不可欠な大型事業があり、地方債の発行額が増加することが見込まれるが、引き続き、健全な財政運営ができるよう事業を見極め、歳出の抑制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7892</xdr:rowOff>
    </xdr:from>
    <xdr:to>
      <xdr:col>81</xdr:col>
      <xdr:colOff>44450</xdr:colOff>
      <xdr:row>20</xdr:row>
      <xdr:rowOff>66584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3093992"/>
          <a:ext cx="838200" cy="40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7892</xdr:rowOff>
    </xdr:from>
    <xdr:to>
      <xdr:col>77</xdr:col>
      <xdr:colOff>44450</xdr:colOff>
      <xdr:row>18</xdr:row>
      <xdr:rowOff>99241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093992"/>
          <a:ext cx="889000" cy="9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99241</xdr:rowOff>
    </xdr:from>
    <xdr:to>
      <xdr:col>72</xdr:col>
      <xdr:colOff>203200</xdr:colOff>
      <xdr:row>18</xdr:row>
      <xdr:rowOff>125095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185341"/>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78559</xdr:rowOff>
    </xdr:from>
    <xdr:to>
      <xdr:col>68</xdr:col>
      <xdr:colOff>152400</xdr:colOff>
      <xdr:row>18</xdr:row>
      <xdr:rowOff>125095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512800" y="3164659"/>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15784</xdr:rowOff>
    </xdr:from>
    <xdr:to>
      <xdr:col>81</xdr:col>
      <xdr:colOff>95250</xdr:colOff>
      <xdr:row>20</xdr:row>
      <xdr:rowOff>117384</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44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159311</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41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128542</xdr:rowOff>
    </xdr:from>
    <xdr:to>
      <xdr:col>77</xdr:col>
      <xdr:colOff>95250</xdr:colOff>
      <xdr:row>18</xdr:row>
      <xdr:rowOff>58692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0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43469</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129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48441</xdr:rowOff>
    </xdr:from>
    <xdr:to>
      <xdr:col>73</xdr:col>
      <xdr:colOff>44450</xdr:colOff>
      <xdr:row>18</xdr:row>
      <xdr:rowOff>150041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13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134819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22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74295</xdr:rowOff>
    </xdr:from>
    <xdr:to>
      <xdr:col>68</xdr:col>
      <xdr:colOff>203200</xdr:colOff>
      <xdr:row>19</xdr:row>
      <xdr:rowOff>4445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160672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24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27759</xdr:rowOff>
    </xdr:from>
    <xdr:to>
      <xdr:col>64</xdr:col>
      <xdr:colOff>152400</xdr:colOff>
      <xdr:row>18</xdr:row>
      <xdr:rowOff>129359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11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114135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20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22,349
22,056
8.79
12,923,325
12,062,588
614,905
5,659,574
11,030,531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人事配置や新規採用職員の適正な人数の採用により、前年度と比較し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類似団体と比較して上回っているのは、ごみ収集業務や保育所などの運営を直営で行っており、また会計年度任用職員も年々増加していることが考えられる。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などデジタル化による業務の効率化を図り、人件費の抑制に努める。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83566</xdr:rowOff>
    </xdr:from>
    <xdr:to>
      <xdr:col>24</xdr:col>
      <xdr:colOff>25400</xdr:colOff>
      <xdr:row>37</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272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120142</xdr:rowOff>
    </xdr:from>
    <xdr:to>
      <xdr:col>19</xdr:col>
      <xdr:colOff>187325</xdr:colOff>
      <xdr:row>37</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637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124714</xdr:rowOff>
    </xdr:from>
    <xdr:to>
      <xdr:col>15</xdr:col>
      <xdr:colOff>98425</xdr:colOff>
      <xdr:row>37</xdr:row>
      <xdr:rowOff>161290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683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62992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049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69342</xdr:rowOff>
    </xdr:from>
    <xdr:to>
      <xdr:col>20</xdr:col>
      <xdr:colOff>38100</xdr:colOff>
      <xdr:row>37</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155719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xdr:rowOff>
    </xdr:from>
    <xdr:to>
      <xdr:col>6</xdr:col>
      <xdr:colOff>171450</xdr:colOff>
      <xdr:row>38</xdr:row>
      <xdr:rowOff>113792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98569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物価高騰による光熱水費の増及び人材派遣等の委託料の増により、前年度と比較し</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今後も引き続き、内部事務経費等の削減に取り組み、類似団体平均を下回る水準となるよう努める。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132715</xdr:rowOff>
    </xdr:from>
    <xdr:to>
      <xdr:col>82</xdr:col>
      <xdr:colOff>107950</xdr:colOff>
      <xdr:row>17</xdr:row>
      <xdr:rowOff>41275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7591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92710</xdr:rowOff>
    </xdr:from>
    <xdr:to>
      <xdr:col>78</xdr:col>
      <xdr:colOff>69850</xdr:colOff>
      <xdr:row>16</xdr:row>
      <xdr:rowOff>132715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359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787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17</xdr:row>
      <xdr:rowOff>24130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787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134002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81915</xdr:rowOff>
    </xdr:from>
    <xdr:to>
      <xdr:col>78</xdr:col>
      <xdr:colOff>120650</xdr:colOff>
      <xdr:row>17</xdr:row>
      <xdr:rowOff>12065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168292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11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41910</xdr:rowOff>
    </xdr:from>
    <xdr:to>
      <xdr:col>74</xdr:col>
      <xdr:colOff>31750</xdr:colOff>
      <xdr:row>16</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128287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71137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利用者の増により自立支援費など扶助費は年々増加しているが、令和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年度に実施の低所得世帯支援給付金事業の減などにより、前年度と比較し</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類似団体平均より下回っているものの、今後も各種医療費助成の増加傾向が見込まれるため、急激な増加とならないよう注視し、適正な水準の維持に努める。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55</xdr:row>
      <xdr:rowOff>165862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52246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65278</xdr:rowOff>
    </xdr:from>
    <xdr:to>
      <xdr:col>19</xdr:col>
      <xdr:colOff>187325</xdr:colOff>
      <xdr:row>55</xdr:row>
      <xdr:rowOff>165862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4950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37846</xdr:rowOff>
    </xdr:from>
    <xdr:to>
      <xdr:col>15</xdr:col>
      <xdr:colOff>98425</xdr:colOff>
      <xdr:row>55</xdr:row>
      <xdr:rowOff>65278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467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72136</xdr:rowOff>
    </xdr:from>
    <xdr:to>
      <xdr:col>11</xdr:col>
      <xdr:colOff>9525</xdr:colOff>
      <xdr:row>55</xdr:row>
      <xdr:rowOff>37846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33043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41910</xdr:rowOff>
    </xdr:from>
    <xdr:to>
      <xdr:col>24</xdr:col>
      <xdr:colOff>76200</xdr:colOff>
      <xdr:row>55</xdr:row>
      <xdr:rowOff>143510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58437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115062</xdr:rowOff>
    </xdr:from>
    <xdr:to>
      <xdr:col>20</xdr:col>
      <xdr:colOff>38100</xdr:colOff>
      <xdr:row>56</xdr:row>
      <xdr:rowOff>45212</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55389</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313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14478</xdr:rowOff>
    </xdr:from>
    <xdr:to>
      <xdr:col>15</xdr:col>
      <xdr:colOff>149225</xdr:colOff>
      <xdr:row>55</xdr:row>
      <xdr:rowOff>116078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126255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158496</xdr:rowOff>
    </xdr:from>
    <xdr:to>
      <xdr:col>11</xdr:col>
      <xdr:colOff>60325</xdr:colOff>
      <xdr:row>55</xdr:row>
      <xdr:rowOff>88646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98823</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21336</xdr:rowOff>
    </xdr:from>
    <xdr:to>
      <xdr:col>6</xdr:col>
      <xdr:colOff>171450</xdr:colOff>
      <xdr:row>54</xdr:row>
      <xdr:rowOff>122936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2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133113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04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ポイント減少したものの、類似団体平均を上回っているため、今後も引き続き、経費の削減や保険税の適正化を図ることにより、普通会計の負担額を減らしていくよう努める。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25400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956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58</xdr:row>
      <xdr:rowOff>38100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969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38100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956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95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158750</xdr:rowOff>
    </xdr:from>
    <xdr:to>
      <xdr:col>74</xdr:col>
      <xdr:colOff>31750</xdr:colOff>
      <xdr:row>58</xdr:row>
      <xdr:rowOff>88900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補助費等の経常収支比率については、例年ほぼ類似団体平均を下回り、同程度の水準で推移している。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今後も、補助金を交付するのが適当な事業を行っているかなどについて基準を設けて、更なる数値の改善に努める。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16510</xdr:rowOff>
    </xdr:from>
    <xdr:to>
      <xdr:col>82</xdr:col>
      <xdr:colOff>107950</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017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16510</xdr:rowOff>
    </xdr:from>
    <xdr:to>
      <xdr:col>78</xdr:col>
      <xdr:colOff>69850</xdr:colOff>
      <xdr:row>35</xdr:row>
      <xdr:rowOff>77470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017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77470</xdr:rowOff>
    </xdr:from>
    <xdr:to>
      <xdr:col>73</xdr:col>
      <xdr:colOff>180975</xdr:colOff>
      <xdr:row>35</xdr:row>
      <xdr:rowOff>115570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078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100330</xdr:rowOff>
    </xdr:from>
    <xdr:to>
      <xdr:col>69</xdr:col>
      <xdr:colOff>92075</xdr:colOff>
      <xdr:row>35</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101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152400</xdr:rowOff>
    </xdr:from>
    <xdr:to>
      <xdr:col>82</xdr:col>
      <xdr:colOff>158750</xdr:colOff>
      <xdr:row>35</xdr:row>
      <xdr:rowOff>82550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168927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137160</xdr:rowOff>
    </xdr:from>
    <xdr:to>
      <xdr:col>78</xdr:col>
      <xdr:colOff>120650</xdr:colOff>
      <xdr:row>35</xdr:row>
      <xdr:rowOff>67310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77487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26670</xdr:rowOff>
    </xdr:from>
    <xdr:to>
      <xdr:col>74</xdr:col>
      <xdr:colOff>31750</xdr:colOff>
      <xdr:row>35</xdr:row>
      <xdr:rowOff>128270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49530</xdr:rowOff>
    </xdr:from>
    <xdr:to>
      <xdr:col>65</xdr:col>
      <xdr:colOff>53975</xdr:colOff>
      <xdr:row>35</xdr:row>
      <xdr:rowOff>151130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161307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年度で臨時財政対策債を含む</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事業の償還が完了したが、令和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年度で道路長寿命化適正管理推進事業など新たに</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事業の償還が始まり償還額は微増となったが、公債費は前年と同ポイントとなった。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今後も公債費率に注視しつつ、地方債の新規発行の抑制を図り、健全な財政運営に努める。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131572</xdr:rowOff>
    </xdr:from>
    <xdr:to>
      <xdr:col>24</xdr:col>
      <xdr:colOff>25400</xdr:colOff>
      <xdr:row>76</xdr:row>
      <xdr:rowOff>131572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161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131572</xdr:rowOff>
    </xdr:from>
    <xdr:to>
      <xdr:col>19</xdr:col>
      <xdr:colOff>187325</xdr:colOff>
      <xdr:row>76</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1617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140715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42900"/>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165863</xdr:rowOff>
    </xdr:from>
    <xdr:to>
      <xdr:col>11</xdr:col>
      <xdr:colOff>9525</xdr:colOff>
      <xdr:row>76</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0246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97299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80772</xdr:rowOff>
    </xdr:from>
    <xdr:to>
      <xdr:col>20</xdr:col>
      <xdr:colOff>38100</xdr:colOff>
      <xdr:row>77</xdr:row>
      <xdr:rowOff>10922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30243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115062</xdr:rowOff>
    </xdr:from>
    <xdr:to>
      <xdr:col>6</xdr:col>
      <xdr:colOff>171450</xdr:colOff>
      <xdr:row>76</xdr:row>
      <xdr:rowOff>45213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55389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年度までは公債費以外の経常収支比率が類似団体平均を上回っていたが、令和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年度以降は下回っており、費用全体に対して補助費の占める割合が大きいことが考えられる。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今後、引き続き町単独事業の見直しや徹底した行財政改革の取り組みを推進し、適正な財政運営に努める。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115570</xdr:rowOff>
    </xdr:from>
    <xdr:to>
      <xdr:col>82</xdr:col>
      <xdr:colOff>107950</xdr:colOff>
      <xdr:row>76</xdr:row>
      <xdr:rowOff>119380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1457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88900</xdr:rowOff>
    </xdr:from>
    <xdr:to>
      <xdr:col>78</xdr:col>
      <xdr:colOff>69850</xdr:colOff>
      <xdr:row>76</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19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76</xdr:row>
      <xdr:rowOff>88900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111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77</xdr:row>
      <xdr:rowOff>46989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1114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81297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68580</xdr:rowOff>
    </xdr:from>
    <xdr:to>
      <xdr:col>78</xdr:col>
      <xdr:colOff>120650</xdr:colOff>
      <xdr:row>76</xdr:row>
      <xdr:rowOff>170180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8907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38100</xdr:rowOff>
    </xdr:from>
    <xdr:to>
      <xdr:col>74</xdr:col>
      <xdr:colOff>31750</xdr:colOff>
      <xdr:row>76</xdr:row>
      <xdr:rowOff>139700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133312</xdr:rowOff>
    </xdr:from>
    <xdr:to>
      <xdr:col>29</xdr:col>
      <xdr:colOff>127000</xdr:colOff>
      <xdr:row>18</xdr:row>
      <xdr:rowOff>168351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67037"/>
          <a:ext cx="647700" cy="35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118089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51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168351</xdr:rowOff>
    </xdr:from>
    <xdr:to>
      <xdr:col>26</xdr:col>
      <xdr:colOff>50800</xdr:colOff>
      <xdr:row>18</xdr:row>
      <xdr:rowOff>169354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02076"/>
          <a:ext cx="698500" cy="1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169354</xdr:rowOff>
    </xdr:from>
    <xdr:to>
      <xdr:col>22</xdr:col>
      <xdr:colOff>114300</xdr:colOff>
      <xdr:row>18</xdr:row>
      <xdr:rowOff>170028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03079"/>
          <a:ext cx="698500" cy="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170028</xdr:rowOff>
    </xdr:from>
    <xdr:to>
      <xdr:col>18</xdr:col>
      <xdr:colOff>177800</xdr:colOff>
      <xdr:row>19</xdr:row>
      <xdr:rowOff>26988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03753"/>
          <a:ext cx="698500" cy="28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82512</xdr:rowOff>
    </xdr:from>
    <xdr:to>
      <xdr:col>29</xdr:col>
      <xdr:colOff>177800</xdr:colOff>
      <xdr:row>19</xdr:row>
      <xdr:rowOff>12662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6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99039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117551</xdr:rowOff>
    </xdr:from>
    <xdr:to>
      <xdr:col>26</xdr:col>
      <xdr:colOff>101600</xdr:colOff>
      <xdr:row>19</xdr:row>
      <xdr:rowOff>47701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51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57878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20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118554</xdr:rowOff>
    </xdr:from>
    <xdr:to>
      <xdr:col>22</xdr:col>
      <xdr:colOff>165100</xdr:colOff>
      <xdr:row>19</xdr:row>
      <xdr:rowOff>48704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52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58882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2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119228</xdr:rowOff>
    </xdr:from>
    <xdr:to>
      <xdr:col>19</xdr:col>
      <xdr:colOff>38100</xdr:colOff>
      <xdr:row>19</xdr:row>
      <xdr:rowOff>49378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2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59555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2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147638</xdr:rowOff>
    </xdr:from>
    <xdr:to>
      <xdr:col>15</xdr:col>
      <xdr:colOff>101600</xdr:colOff>
      <xdr:row>19</xdr:row>
      <xdr:rowOff>77788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81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87965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5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168971</xdr:rowOff>
    </xdr:from>
    <xdr:to>
      <xdr:col>29</xdr:col>
      <xdr:colOff>127000</xdr:colOff>
      <xdr:row>35</xdr:row>
      <xdr:rowOff>206713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79321"/>
          <a:ext cx="647700" cy="37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139024</xdr:rowOff>
    </xdr:from>
    <xdr:to>
      <xdr:col>26</xdr:col>
      <xdr:colOff>50800</xdr:colOff>
      <xdr:row>35</xdr:row>
      <xdr:rowOff>206713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49374"/>
          <a:ext cx="698500" cy="67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139024</xdr:rowOff>
    </xdr:from>
    <xdr:to>
      <xdr:col>22</xdr:col>
      <xdr:colOff>114300</xdr:colOff>
      <xdr:row>35</xdr:row>
      <xdr:rowOff>323802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49374"/>
          <a:ext cx="698500" cy="184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319115</xdr:rowOff>
    </xdr:from>
    <xdr:to>
      <xdr:col>18</xdr:col>
      <xdr:colOff>177800</xdr:colOff>
      <xdr:row>35</xdr:row>
      <xdr:rowOff>323802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29465"/>
          <a:ext cx="698500" cy="4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118171</xdr:rowOff>
    </xdr:from>
    <xdr:to>
      <xdr:col>29</xdr:col>
      <xdr:colOff>177800</xdr:colOff>
      <xdr:row>35</xdr:row>
      <xdr:rowOff>219771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28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90248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00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155913</xdr:rowOff>
    </xdr:from>
    <xdr:to>
      <xdr:col>26</xdr:col>
      <xdr:colOff>101600</xdr:colOff>
      <xdr:row>35</xdr:row>
      <xdr:rowOff>257513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66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242290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5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88224</xdr:rowOff>
    </xdr:from>
    <xdr:to>
      <xdr:col>22</xdr:col>
      <xdr:colOff>165100</xdr:colOff>
      <xdr:row>35</xdr:row>
      <xdr:rowOff>189824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98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174601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8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273002</xdr:rowOff>
    </xdr:from>
    <xdr:to>
      <xdr:col>19</xdr:col>
      <xdr:colOff>38100</xdr:colOff>
      <xdr:row>36</xdr:row>
      <xdr:rowOff>31702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83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16479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69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268315</xdr:rowOff>
    </xdr:from>
    <xdr:to>
      <xdr:col>15</xdr:col>
      <xdr:colOff>101600</xdr:colOff>
      <xdr:row>36</xdr:row>
      <xdr:rowOff>27015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78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11792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6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22,349
22,056
8.79
12,923,325
12,062,588
614,905
5,659,574
11,030,531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22967</xdr:rowOff>
    </xdr:from>
    <xdr:to>
      <xdr:col>24</xdr:col>
      <xdr:colOff>63500</xdr:colOff>
      <xdr:row>36</xdr:row>
      <xdr:rowOff>37320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95167"/>
          <a:ext cx="838200" cy="1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37320</xdr:rowOff>
    </xdr:from>
    <xdr:to>
      <xdr:col>19</xdr:col>
      <xdr:colOff>177800</xdr:colOff>
      <xdr:row>36</xdr:row>
      <xdr:rowOff>67103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09520"/>
          <a:ext cx="889000" cy="2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54024</xdr:rowOff>
    </xdr:from>
    <xdr:to>
      <xdr:col>15</xdr:col>
      <xdr:colOff>50800</xdr:colOff>
      <xdr:row>36</xdr:row>
      <xdr:rowOff>67103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26224"/>
          <a:ext cx="889000" cy="1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54024</xdr:rowOff>
    </xdr:from>
    <xdr:to>
      <xdr:col>10</xdr:col>
      <xdr:colOff>114300</xdr:colOff>
      <xdr:row>36</xdr:row>
      <xdr:rowOff>94323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26224"/>
          <a:ext cx="889000" cy="4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143617</xdr:rowOff>
    </xdr:from>
    <xdr:to>
      <xdr:col>24</xdr:col>
      <xdr:colOff>114300</xdr:colOff>
      <xdr:row>36</xdr:row>
      <xdr:rowOff>73767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166494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157970</xdr:rowOff>
    </xdr:from>
    <xdr:to>
      <xdr:col>20</xdr:col>
      <xdr:colOff>38100</xdr:colOff>
      <xdr:row>36</xdr:row>
      <xdr:rowOff>88120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5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104647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3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16303</xdr:rowOff>
    </xdr:from>
    <xdr:to>
      <xdr:col>15</xdr:col>
      <xdr:colOff>101600</xdr:colOff>
      <xdr:row>36</xdr:row>
      <xdr:rowOff>117903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8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134430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6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3224</xdr:rowOff>
    </xdr:from>
    <xdr:to>
      <xdr:col>10</xdr:col>
      <xdr:colOff>165100</xdr:colOff>
      <xdr:row>36</xdr:row>
      <xdr:rowOff>104824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121351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5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43523</xdr:rowOff>
    </xdr:from>
    <xdr:to>
      <xdr:col>6</xdr:col>
      <xdr:colOff>38100</xdr:colOff>
      <xdr:row>36</xdr:row>
      <xdr:rowOff>145123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1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161650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9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46331</xdr:rowOff>
    </xdr:from>
    <xdr:to>
      <xdr:col>24</xdr:col>
      <xdr:colOff>63500</xdr:colOff>
      <xdr:row>57</xdr:row>
      <xdr:rowOff>78070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18981"/>
          <a:ext cx="838200" cy="3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12900</xdr:rowOff>
    </xdr:from>
    <xdr:to>
      <xdr:col>19</xdr:col>
      <xdr:colOff>177800</xdr:colOff>
      <xdr:row>57</xdr:row>
      <xdr:rowOff>46331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85550"/>
          <a:ext cx="889000" cy="3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167123</xdr:rowOff>
    </xdr:from>
    <xdr:to>
      <xdr:col>15</xdr:col>
      <xdr:colOff>50800</xdr:colOff>
      <xdr:row>57</xdr:row>
      <xdr:rowOff>12900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68323"/>
          <a:ext cx="889000" cy="1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167123</xdr:rowOff>
    </xdr:from>
    <xdr:to>
      <xdr:col>10</xdr:col>
      <xdr:colOff>114300</xdr:colOff>
      <xdr:row>57</xdr:row>
      <xdr:rowOff>51150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68323"/>
          <a:ext cx="889000" cy="5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27270</xdr:rowOff>
    </xdr:from>
    <xdr:to>
      <xdr:col>24</xdr:col>
      <xdr:colOff>114300</xdr:colOff>
      <xdr:row>57</xdr:row>
      <xdr:rowOff>128870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50147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5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166981</xdr:rowOff>
    </xdr:from>
    <xdr:to>
      <xdr:col>20</xdr:col>
      <xdr:colOff>38100</xdr:colOff>
      <xdr:row>57</xdr:row>
      <xdr:rowOff>97131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113658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133550</xdr:rowOff>
    </xdr:from>
    <xdr:to>
      <xdr:col>15</xdr:col>
      <xdr:colOff>101600</xdr:colOff>
      <xdr:row>57</xdr:row>
      <xdr:rowOff>63700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3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80227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0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116323</xdr:rowOff>
    </xdr:from>
    <xdr:to>
      <xdr:col>10</xdr:col>
      <xdr:colOff>165100</xdr:colOff>
      <xdr:row>57</xdr:row>
      <xdr:rowOff>46473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1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63000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9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350</xdr:rowOff>
    </xdr:from>
    <xdr:to>
      <xdr:col>6</xdr:col>
      <xdr:colOff>38100</xdr:colOff>
      <xdr:row>57</xdr:row>
      <xdr:rowOff>101950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118477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4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115788</xdr:rowOff>
    </xdr:from>
    <xdr:to>
      <xdr:col>24</xdr:col>
      <xdr:colOff>63500</xdr:colOff>
      <xdr:row>78</xdr:row>
      <xdr:rowOff>116429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88888"/>
          <a:ext cx="8382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115788</xdr:rowOff>
    </xdr:from>
    <xdr:to>
      <xdr:col>19</xdr:col>
      <xdr:colOff>177800</xdr:colOff>
      <xdr:row>78</xdr:row>
      <xdr:rowOff>120909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88888"/>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117205</xdr:rowOff>
    </xdr:from>
    <xdr:to>
      <xdr:col>15</xdr:col>
      <xdr:colOff>50800</xdr:colOff>
      <xdr:row>78</xdr:row>
      <xdr:rowOff>120909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90305"/>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117205</xdr:rowOff>
    </xdr:from>
    <xdr:to>
      <xdr:col>10</xdr:col>
      <xdr:colOff>114300</xdr:colOff>
      <xdr:row>78</xdr:row>
      <xdr:rowOff>122738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90305"/>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65629</xdr:rowOff>
    </xdr:from>
    <xdr:to>
      <xdr:col>24</xdr:col>
      <xdr:colOff>114300</xdr:colOff>
      <xdr:row>78</xdr:row>
      <xdr:rowOff>167229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3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152006</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53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64988</xdr:rowOff>
    </xdr:from>
    <xdr:to>
      <xdr:col>20</xdr:col>
      <xdr:colOff>38100</xdr:colOff>
      <xdr:row>78</xdr:row>
      <xdr:rowOff>166588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157715</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530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70109</xdr:rowOff>
    </xdr:from>
    <xdr:to>
      <xdr:col>15</xdr:col>
      <xdr:colOff>101600</xdr:colOff>
      <xdr:row>79</xdr:row>
      <xdr:rowOff>259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4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162836</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35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66405</xdr:rowOff>
    </xdr:from>
    <xdr:to>
      <xdr:col>10</xdr:col>
      <xdr:colOff>165100</xdr:colOff>
      <xdr:row>78</xdr:row>
      <xdr:rowOff>168005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3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159132</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32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71938</xdr:rowOff>
    </xdr:from>
    <xdr:to>
      <xdr:col>6</xdr:col>
      <xdr:colOff>38100</xdr:colOff>
      <xdr:row>79</xdr:row>
      <xdr:rowOff>2088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164665</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37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167122</xdr:rowOff>
    </xdr:from>
    <xdr:to>
      <xdr:col>24</xdr:col>
      <xdr:colOff>63500</xdr:colOff>
      <xdr:row>97</xdr:row>
      <xdr:rowOff>73090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26322"/>
          <a:ext cx="838200" cy="7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73090</xdr:rowOff>
    </xdr:from>
    <xdr:to>
      <xdr:col>19</xdr:col>
      <xdr:colOff>177800</xdr:colOff>
      <xdr:row>97</xdr:row>
      <xdr:rowOff>150020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03740"/>
          <a:ext cx="889000" cy="7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44134</xdr:rowOff>
    </xdr:from>
    <xdr:to>
      <xdr:col>15</xdr:col>
      <xdr:colOff>50800</xdr:colOff>
      <xdr:row>97</xdr:row>
      <xdr:rowOff>150020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74784"/>
          <a:ext cx="889000" cy="10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44134</xdr:rowOff>
    </xdr:from>
    <xdr:to>
      <xdr:col>10</xdr:col>
      <xdr:colOff>114300</xdr:colOff>
      <xdr:row>98</xdr:row>
      <xdr:rowOff>161830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74784"/>
          <a:ext cx="889000" cy="28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116322</xdr:rowOff>
    </xdr:from>
    <xdr:to>
      <xdr:col>24</xdr:col>
      <xdr:colOff>114300</xdr:colOff>
      <xdr:row>97</xdr:row>
      <xdr:rowOff>46472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7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94749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53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22290</xdr:rowOff>
    </xdr:from>
    <xdr:to>
      <xdr:col>20</xdr:col>
      <xdr:colOff>38100</xdr:colOff>
      <xdr:row>97</xdr:row>
      <xdr:rowOff>123890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5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115017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4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99220</xdr:rowOff>
    </xdr:from>
    <xdr:to>
      <xdr:col>15</xdr:col>
      <xdr:colOff>101600</xdr:colOff>
      <xdr:row>98</xdr:row>
      <xdr:rowOff>29370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2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20497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2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164784</xdr:rowOff>
    </xdr:from>
    <xdr:to>
      <xdr:col>10</xdr:col>
      <xdr:colOff>165100</xdr:colOff>
      <xdr:row>97</xdr:row>
      <xdr:rowOff>94934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2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86061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1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111030</xdr:rowOff>
    </xdr:from>
    <xdr:to>
      <xdr:col>6</xdr:col>
      <xdr:colOff>38100</xdr:colOff>
      <xdr:row>99</xdr:row>
      <xdr:rowOff>41180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32307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0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153438</xdr:rowOff>
    </xdr:from>
    <xdr:to>
      <xdr:col>55</xdr:col>
      <xdr:colOff>0</xdr:colOff>
      <xdr:row>37</xdr:row>
      <xdr:rowOff>107348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5982738"/>
          <a:ext cx="838200" cy="46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107348</xdr:rowOff>
    </xdr:from>
    <xdr:to>
      <xdr:col>50</xdr:col>
      <xdr:colOff>114300</xdr:colOff>
      <xdr:row>37</xdr:row>
      <xdr:rowOff>154385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450998"/>
          <a:ext cx="889000" cy="4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154385</xdr:rowOff>
    </xdr:from>
    <xdr:to>
      <xdr:col>45</xdr:col>
      <xdr:colOff>177800</xdr:colOff>
      <xdr:row>38</xdr:row>
      <xdr:rowOff>47498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98035"/>
          <a:ext cx="889000" cy="6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37015</xdr:rowOff>
    </xdr:from>
    <xdr:to>
      <xdr:col>41</xdr:col>
      <xdr:colOff>50800</xdr:colOff>
      <xdr:row>38</xdr:row>
      <xdr:rowOff>47498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23415"/>
          <a:ext cx="889000" cy="103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102638</xdr:rowOff>
    </xdr:from>
    <xdr:to>
      <xdr:col>55</xdr:col>
      <xdr:colOff>50800</xdr:colOff>
      <xdr:row>35</xdr:row>
      <xdr:rowOff>32788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593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125515</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78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56548</xdr:rowOff>
    </xdr:from>
    <xdr:to>
      <xdr:col>50</xdr:col>
      <xdr:colOff>165100</xdr:colOff>
      <xdr:row>37</xdr:row>
      <xdr:rowOff>158148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0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3225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7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103585</xdr:rowOff>
    </xdr:from>
    <xdr:to>
      <xdr:col>46</xdr:col>
      <xdr:colOff>38100</xdr:colOff>
      <xdr:row>38</xdr:row>
      <xdr:rowOff>33734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472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24862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3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168148</xdr:rowOff>
    </xdr:from>
    <xdr:to>
      <xdr:col>41</xdr:col>
      <xdr:colOff>101600</xdr:colOff>
      <xdr:row>38</xdr:row>
      <xdr:rowOff>98298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1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89425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0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157665</xdr:rowOff>
    </xdr:from>
    <xdr:to>
      <xdr:col>36</xdr:col>
      <xdr:colOff>165100</xdr:colOff>
      <xdr:row>32</xdr:row>
      <xdr:rowOff>87815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7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78942</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6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152810</xdr:rowOff>
    </xdr:from>
    <xdr:to>
      <xdr:col>55</xdr:col>
      <xdr:colOff>0</xdr:colOff>
      <xdr:row>56</xdr:row>
      <xdr:rowOff>55741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411110"/>
          <a:ext cx="838200" cy="24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55741</xdr:rowOff>
    </xdr:from>
    <xdr:to>
      <xdr:col>50</xdr:col>
      <xdr:colOff>114300</xdr:colOff>
      <xdr:row>57</xdr:row>
      <xdr:rowOff>10341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56941"/>
          <a:ext cx="889000" cy="12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47089</xdr:rowOff>
    </xdr:from>
    <xdr:to>
      <xdr:col>45</xdr:col>
      <xdr:colOff>177800</xdr:colOff>
      <xdr:row>57</xdr:row>
      <xdr:rowOff>10341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48289"/>
          <a:ext cx="889000" cy="1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47089</xdr:rowOff>
    </xdr:from>
    <xdr:to>
      <xdr:col>41</xdr:col>
      <xdr:colOff>50800</xdr:colOff>
      <xdr:row>56</xdr:row>
      <xdr:rowOff>128670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48289"/>
          <a:ext cx="889000" cy="8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102010</xdr:rowOff>
    </xdr:from>
    <xdr:to>
      <xdr:col>55</xdr:col>
      <xdr:colOff>50800</xdr:colOff>
      <xdr:row>55</xdr:row>
      <xdr:rowOff>32160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36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124887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1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4941</xdr:rowOff>
    </xdr:from>
    <xdr:to>
      <xdr:col>50</xdr:col>
      <xdr:colOff>165100</xdr:colOff>
      <xdr:row>56</xdr:row>
      <xdr:rowOff>106541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0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123068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8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130991</xdr:rowOff>
    </xdr:from>
    <xdr:to>
      <xdr:col>46</xdr:col>
      <xdr:colOff>38100</xdr:colOff>
      <xdr:row>57</xdr:row>
      <xdr:rowOff>61141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3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52268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2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167739</xdr:rowOff>
    </xdr:from>
    <xdr:to>
      <xdr:col>41</xdr:col>
      <xdr:colOff>101600</xdr:colOff>
      <xdr:row>56</xdr:row>
      <xdr:rowOff>97889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9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114416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37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77870</xdr:rowOff>
    </xdr:from>
    <xdr:to>
      <xdr:col>36</xdr:col>
      <xdr:colOff>165100</xdr:colOff>
      <xdr:row>57</xdr:row>
      <xdr:rowOff>8020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170597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7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31972</xdr:rowOff>
    </xdr:from>
    <xdr:to>
      <xdr:col>55</xdr:col>
      <xdr:colOff>0</xdr:colOff>
      <xdr:row>78</xdr:row>
      <xdr:rowOff>34964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719272"/>
          <a:ext cx="838200" cy="68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65063</xdr:rowOff>
    </xdr:from>
    <xdr:to>
      <xdr:col>50</xdr:col>
      <xdr:colOff>114300</xdr:colOff>
      <xdr:row>78</xdr:row>
      <xdr:rowOff>34964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66713"/>
          <a:ext cx="889000" cy="14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65063</xdr:rowOff>
    </xdr:from>
    <xdr:to>
      <xdr:col>45</xdr:col>
      <xdr:colOff>177800</xdr:colOff>
      <xdr:row>79</xdr:row>
      <xdr:rowOff>4635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266713"/>
          <a:ext cx="889000" cy="28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16370</xdr:rowOff>
    </xdr:from>
    <xdr:to>
      <xdr:col>41</xdr:col>
      <xdr:colOff>50800</xdr:colOff>
      <xdr:row>79</xdr:row>
      <xdr:rowOff>4635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89470"/>
          <a:ext cx="889000" cy="15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152622</xdr:rowOff>
    </xdr:from>
    <xdr:to>
      <xdr:col>55</xdr:col>
      <xdr:colOff>50800</xdr:colOff>
      <xdr:row>74</xdr:row>
      <xdr:rowOff>82772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66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4049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51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155614</xdr:rowOff>
    </xdr:from>
    <xdr:to>
      <xdr:col>50</xdr:col>
      <xdr:colOff>165100</xdr:colOff>
      <xdr:row>78</xdr:row>
      <xdr:rowOff>85764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5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102291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1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14263</xdr:rowOff>
    </xdr:from>
    <xdr:to>
      <xdr:col>46</xdr:col>
      <xdr:colOff>38100</xdr:colOff>
      <xdr:row>77</xdr:row>
      <xdr:rowOff>115863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1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132390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9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125285</xdr:rowOff>
    </xdr:from>
    <xdr:to>
      <xdr:col>41</xdr:col>
      <xdr:colOff>101600</xdr:colOff>
      <xdr:row>79</xdr:row>
      <xdr:rowOff>55435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46562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9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137020</xdr:rowOff>
    </xdr:from>
    <xdr:to>
      <xdr:col>36</xdr:col>
      <xdr:colOff>165100</xdr:colOff>
      <xdr:row>78</xdr:row>
      <xdr:rowOff>67170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58297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3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162506</xdr:rowOff>
    </xdr:from>
    <xdr:to>
      <xdr:col>55</xdr:col>
      <xdr:colOff>0</xdr:colOff>
      <xdr:row>97</xdr:row>
      <xdr:rowOff>43269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21706"/>
          <a:ext cx="838200" cy="5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43269</xdr:rowOff>
    </xdr:from>
    <xdr:to>
      <xdr:col>50</xdr:col>
      <xdr:colOff>114300</xdr:colOff>
      <xdr:row>98</xdr:row>
      <xdr:rowOff>100343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673919"/>
          <a:ext cx="889000" cy="2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146444</xdr:rowOff>
    </xdr:from>
    <xdr:to>
      <xdr:col>45</xdr:col>
      <xdr:colOff>177800</xdr:colOff>
      <xdr:row>98</xdr:row>
      <xdr:rowOff>100343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605644"/>
          <a:ext cx="889000" cy="29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146444</xdr:rowOff>
    </xdr:from>
    <xdr:to>
      <xdr:col>41</xdr:col>
      <xdr:colOff>50800</xdr:colOff>
      <xdr:row>97</xdr:row>
      <xdr:rowOff>165379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05644"/>
          <a:ext cx="889000" cy="19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111706</xdr:rowOff>
    </xdr:from>
    <xdr:to>
      <xdr:col>55</xdr:col>
      <xdr:colOff>50800</xdr:colOff>
      <xdr:row>97</xdr:row>
      <xdr:rowOff>41856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134583</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163919</xdr:rowOff>
    </xdr:from>
    <xdr:to>
      <xdr:col>50</xdr:col>
      <xdr:colOff>165100</xdr:colOff>
      <xdr:row>97</xdr:row>
      <xdr:rowOff>94069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110596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3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49543</xdr:rowOff>
    </xdr:from>
    <xdr:to>
      <xdr:col>46</xdr:col>
      <xdr:colOff>38100</xdr:colOff>
      <xdr:row>98</xdr:row>
      <xdr:rowOff>151143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5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142270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4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95644</xdr:rowOff>
    </xdr:from>
    <xdr:to>
      <xdr:col>41</xdr:col>
      <xdr:colOff>101600</xdr:colOff>
      <xdr:row>97</xdr:row>
      <xdr:rowOff>25794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5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42321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33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114579</xdr:rowOff>
    </xdr:from>
    <xdr:to>
      <xdr:col>36</xdr:col>
      <xdr:colOff>165100</xdr:colOff>
      <xdr:row>98</xdr:row>
      <xdr:rowOff>44729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4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35856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3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138306</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3406"/>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138306</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53406"/>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113571</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28671"/>
          <a:ext cx="889000" cy="2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87506</xdr:rowOff>
    </xdr:from>
    <xdr:to>
      <xdr:col>76</xdr:col>
      <xdr:colOff>165100</xdr:colOff>
      <xdr:row>39</xdr:row>
      <xdr:rowOff>17656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8783</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35333" y="6695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62771</xdr:rowOff>
    </xdr:from>
    <xdr:to>
      <xdr:col>67</xdr:col>
      <xdr:colOff>101600</xdr:colOff>
      <xdr:row>38</xdr:row>
      <xdr:rowOff>164371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7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155498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7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123546</xdr:rowOff>
    </xdr:from>
    <xdr:to>
      <xdr:col>85</xdr:col>
      <xdr:colOff>127000</xdr:colOff>
      <xdr:row>76</xdr:row>
      <xdr:rowOff>127788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53746"/>
          <a:ext cx="838200" cy="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127788</xdr:rowOff>
    </xdr:from>
    <xdr:to>
      <xdr:col>81</xdr:col>
      <xdr:colOff>50800</xdr:colOff>
      <xdr:row>76</xdr:row>
      <xdr:rowOff>130087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57988"/>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130087</xdr:rowOff>
    </xdr:from>
    <xdr:to>
      <xdr:col>76</xdr:col>
      <xdr:colOff>114300</xdr:colOff>
      <xdr:row>77</xdr:row>
      <xdr:rowOff>40590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60287"/>
          <a:ext cx="889000" cy="8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40590</xdr:rowOff>
    </xdr:from>
    <xdr:to>
      <xdr:col>71</xdr:col>
      <xdr:colOff>177800</xdr:colOff>
      <xdr:row>77</xdr:row>
      <xdr:rowOff>77178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42240"/>
          <a:ext cx="889000" cy="3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72746</xdr:rowOff>
    </xdr:from>
    <xdr:to>
      <xdr:col>85</xdr:col>
      <xdr:colOff>177800</xdr:colOff>
      <xdr:row>77</xdr:row>
      <xdr:rowOff>2896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95623</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5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76988</xdr:rowOff>
    </xdr:from>
    <xdr:to>
      <xdr:col>81</xdr:col>
      <xdr:colOff>101600</xdr:colOff>
      <xdr:row>77</xdr:row>
      <xdr:rowOff>7138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0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169715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19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79287</xdr:rowOff>
    </xdr:from>
    <xdr:to>
      <xdr:col>76</xdr:col>
      <xdr:colOff>165100</xdr:colOff>
      <xdr:row>77</xdr:row>
      <xdr:rowOff>9437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25963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8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161240</xdr:rowOff>
    </xdr:from>
    <xdr:to>
      <xdr:col>72</xdr:col>
      <xdr:colOff>38100</xdr:colOff>
      <xdr:row>77</xdr:row>
      <xdr:rowOff>91390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82517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8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26378</xdr:rowOff>
    </xdr:from>
    <xdr:to>
      <xdr:col>67</xdr:col>
      <xdr:colOff>101600</xdr:colOff>
      <xdr:row>77</xdr:row>
      <xdr:rowOff>127978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119105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2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86930</xdr:rowOff>
    </xdr:from>
    <xdr:to>
      <xdr:col>85</xdr:col>
      <xdr:colOff>127000</xdr:colOff>
      <xdr:row>98</xdr:row>
      <xdr:rowOff>98813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89030"/>
          <a:ext cx="838200" cy="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86930</xdr:rowOff>
    </xdr:from>
    <xdr:to>
      <xdr:col>81</xdr:col>
      <xdr:colOff>50800</xdr:colOff>
      <xdr:row>98</xdr:row>
      <xdr:rowOff>91804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89030"/>
          <a:ext cx="889000" cy="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70672</xdr:rowOff>
    </xdr:from>
    <xdr:to>
      <xdr:col>76</xdr:col>
      <xdr:colOff>114300</xdr:colOff>
      <xdr:row>98</xdr:row>
      <xdr:rowOff>91804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72772"/>
          <a:ext cx="889000" cy="2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70672</xdr:rowOff>
    </xdr:from>
    <xdr:to>
      <xdr:col>71</xdr:col>
      <xdr:colOff>177800</xdr:colOff>
      <xdr:row>98</xdr:row>
      <xdr:rowOff>93938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72772"/>
          <a:ext cx="889000" cy="2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48013</xdr:rowOff>
    </xdr:from>
    <xdr:to>
      <xdr:col>85</xdr:col>
      <xdr:colOff>177800</xdr:colOff>
      <xdr:row>98</xdr:row>
      <xdr:rowOff>149613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5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36130</xdr:rowOff>
    </xdr:from>
    <xdr:to>
      <xdr:col>81</xdr:col>
      <xdr:colOff>101600</xdr:colOff>
      <xdr:row>98</xdr:row>
      <xdr:rowOff>137730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3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128857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3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41004</xdr:rowOff>
    </xdr:from>
    <xdr:to>
      <xdr:col>76</xdr:col>
      <xdr:colOff>165100</xdr:colOff>
      <xdr:row>98</xdr:row>
      <xdr:rowOff>142604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4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133731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19872</xdr:rowOff>
    </xdr:from>
    <xdr:to>
      <xdr:col>72</xdr:col>
      <xdr:colOff>38100</xdr:colOff>
      <xdr:row>98</xdr:row>
      <xdr:rowOff>121472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2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112599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1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43138</xdr:rowOff>
    </xdr:from>
    <xdr:to>
      <xdr:col>67</xdr:col>
      <xdr:colOff>101600</xdr:colOff>
      <xdr:row>98</xdr:row>
      <xdr:rowOff>144738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4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135865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3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52375</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96475"/>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52375</xdr:rowOff>
    </xdr:from>
    <xdr:to>
      <xdr:col>107</xdr:col>
      <xdr:colOff>50800</xdr:colOff>
      <xdr:row>58</xdr:row>
      <xdr:rowOff>60878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96475"/>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60878</xdr:rowOff>
    </xdr:from>
    <xdr:to>
      <xdr:col>102</xdr:col>
      <xdr:colOff>114300</xdr:colOff>
      <xdr:row>58</xdr:row>
      <xdr:rowOff>111902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04978"/>
          <a:ext cx="889000" cy="5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1575</xdr:rowOff>
    </xdr:from>
    <xdr:to>
      <xdr:col>107</xdr:col>
      <xdr:colOff>101600</xdr:colOff>
      <xdr:row>58</xdr:row>
      <xdr:rowOff>103175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94302</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038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10078</xdr:rowOff>
    </xdr:from>
    <xdr:to>
      <xdr:col>102</xdr:col>
      <xdr:colOff>165100</xdr:colOff>
      <xdr:row>58</xdr:row>
      <xdr:rowOff>111678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5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102805</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046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61102</xdr:rowOff>
    </xdr:from>
    <xdr:to>
      <xdr:col>98</xdr:col>
      <xdr:colOff>38100</xdr:colOff>
      <xdr:row>58</xdr:row>
      <xdr:rowOff>162702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0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153829</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09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67821</xdr:rowOff>
    </xdr:from>
    <xdr:to>
      <xdr:col>116</xdr:col>
      <xdr:colOff>63500</xdr:colOff>
      <xdr:row>75</xdr:row>
      <xdr:rowOff>132025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926571"/>
          <a:ext cx="838200" cy="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132025</xdr:rowOff>
    </xdr:from>
    <xdr:to>
      <xdr:col>111</xdr:col>
      <xdr:colOff>177800</xdr:colOff>
      <xdr:row>75</xdr:row>
      <xdr:rowOff>158902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990775"/>
          <a:ext cx="889000" cy="2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158902</xdr:rowOff>
    </xdr:from>
    <xdr:to>
      <xdr:col>107</xdr:col>
      <xdr:colOff>50800</xdr:colOff>
      <xdr:row>76</xdr:row>
      <xdr:rowOff>12533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017652"/>
          <a:ext cx="889000" cy="2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12533</xdr:rowOff>
    </xdr:from>
    <xdr:to>
      <xdr:col>102</xdr:col>
      <xdr:colOff>114300</xdr:colOff>
      <xdr:row>76</xdr:row>
      <xdr:rowOff>24093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042733"/>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17021</xdr:rowOff>
    </xdr:from>
    <xdr:to>
      <xdr:col>116</xdr:col>
      <xdr:colOff>114300</xdr:colOff>
      <xdr:row>75</xdr:row>
      <xdr:rowOff>118621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87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39898</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72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81225</xdr:rowOff>
    </xdr:from>
    <xdr:to>
      <xdr:col>112</xdr:col>
      <xdr:colOff>38100</xdr:colOff>
      <xdr:row>76</xdr:row>
      <xdr:rowOff>11376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9399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27902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71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108103</xdr:rowOff>
    </xdr:from>
    <xdr:to>
      <xdr:col>107</xdr:col>
      <xdr:colOff>101600</xdr:colOff>
      <xdr:row>76</xdr:row>
      <xdr:rowOff>38252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9668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54780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74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133183</xdr:rowOff>
    </xdr:from>
    <xdr:to>
      <xdr:col>102</xdr:col>
      <xdr:colOff>165100</xdr:colOff>
      <xdr:row>76</xdr:row>
      <xdr:rowOff>63333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9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79860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76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144744</xdr:rowOff>
    </xdr:from>
    <xdr:to>
      <xdr:col>98</xdr:col>
      <xdr:colOff>38100</xdr:colOff>
      <xdr:row>76</xdr:row>
      <xdr:rowOff>74895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0034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91421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77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「住民一人当たりのコスト」において、人件費，物件費，補助費等，普通建設事業費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新規整備・更新整備ともに</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、公債費、繰出金は類似団体平均を上回っている。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人件費について、基本給に関して国家公務員の給与水準と同程度ということから給与の高い職員の比率が他類似団体に比べて多いことが理由と考えられる。人件費の高騰はあるものの、引き続き適正な人事配置・新規採用を行うことで抑制を図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物件費について、物価高騰による光熱水費の増加や委託料の影響が今後も見込まれるが、引き続き長期継続契約の活用による物件費の抑制や事務の統廃合の推進に取り組む。</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扶助費について、定額減税調整給付金の実施や利用者の増により自立支援費などが増加し、類似団体を下回っているものの増加となった。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補助費等について、山辺・県北西部広域環境衛生組合へのエネルギー回収型廃棄物処理施設建設費負担金が影響し、類似団体を大きく上回る結果となった。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普通建設事業費について、継続事業である惣持寺地区調整池整備工事や新規事業のごみ中継施設建設工事及び木育推進型インクルーシブ拠点整備工事の影響により増加となった。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繰出金について、療養給付費負担金</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後期高齢者分</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等が年々増加していることが影響し、類似団体を上回る結果となった。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22,349
22,056
8.79
12,923,325
12,062,588
614,905
5,659,574
11,030,531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162941</xdr:rowOff>
    </xdr:from>
    <xdr:to>
      <xdr:col>24</xdr:col>
      <xdr:colOff>63500</xdr:colOff>
      <xdr:row>35</xdr:row>
      <xdr:rowOff>26924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20791"/>
          <a:ext cx="838200" cy="20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62357</xdr:rowOff>
    </xdr:from>
    <xdr:to>
      <xdr:col>19</xdr:col>
      <xdr:colOff>177800</xdr:colOff>
      <xdr:row>33</xdr:row>
      <xdr:rowOff>162941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20207"/>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62357</xdr:rowOff>
    </xdr:from>
    <xdr:to>
      <xdr:col>15</xdr:col>
      <xdr:colOff>50800</xdr:colOff>
      <xdr:row>33</xdr:row>
      <xdr:rowOff>70358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2020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70358</xdr:rowOff>
    </xdr:from>
    <xdr:to>
      <xdr:col>10</xdr:col>
      <xdr:colOff>114300</xdr:colOff>
      <xdr:row>33</xdr:row>
      <xdr:rowOff>74549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28208"/>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147574</xdr:rowOff>
    </xdr:from>
    <xdr:to>
      <xdr:col>24</xdr:col>
      <xdr:colOff>114300</xdr:colOff>
      <xdr:row>35</xdr:row>
      <xdr:rowOff>77724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170451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112141</xdr:rowOff>
    </xdr:from>
    <xdr:to>
      <xdr:col>20</xdr:col>
      <xdr:colOff>38100</xdr:colOff>
      <xdr:row>34</xdr:row>
      <xdr:rowOff>42291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6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58818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4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11557</xdr:rowOff>
    </xdr:from>
    <xdr:to>
      <xdr:col>15</xdr:col>
      <xdr:colOff>101600</xdr:colOff>
      <xdr:row>33</xdr:row>
      <xdr:rowOff>113157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6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129684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4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19558</xdr:rowOff>
    </xdr:from>
    <xdr:to>
      <xdr:col>10</xdr:col>
      <xdr:colOff>165100</xdr:colOff>
      <xdr:row>33</xdr:row>
      <xdr:rowOff>121158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137685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5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23749</xdr:rowOff>
    </xdr:from>
    <xdr:to>
      <xdr:col>6</xdr:col>
      <xdr:colOff>38100</xdr:colOff>
      <xdr:row>33</xdr:row>
      <xdr:rowOff>125349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8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141876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5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134259</xdr:rowOff>
    </xdr:from>
    <xdr:to>
      <xdr:col>24</xdr:col>
      <xdr:colOff>63500</xdr:colOff>
      <xdr:row>57</xdr:row>
      <xdr:rowOff>161836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06909"/>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147263</xdr:rowOff>
    </xdr:from>
    <xdr:to>
      <xdr:col>19</xdr:col>
      <xdr:colOff>177800</xdr:colOff>
      <xdr:row>57</xdr:row>
      <xdr:rowOff>161836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9913"/>
          <a:ext cx="889000" cy="1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147263</xdr:rowOff>
    </xdr:from>
    <xdr:to>
      <xdr:col>15</xdr:col>
      <xdr:colOff>50800</xdr:colOff>
      <xdr:row>58</xdr:row>
      <xdr:rowOff>11920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19913"/>
          <a:ext cx="889000" cy="3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161901</xdr:rowOff>
    </xdr:from>
    <xdr:to>
      <xdr:col>10</xdr:col>
      <xdr:colOff>114300</xdr:colOff>
      <xdr:row>58</xdr:row>
      <xdr:rowOff>11920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91651"/>
          <a:ext cx="889000" cy="36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83459</xdr:rowOff>
    </xdr:from>
    <xdr:to>
      <xdr:col>24</xdr:col>
      <xdr:colOff>114300</xdr:colOff>
      <xdr:row>58</xdr:row>
      <xdr:rowOff>13609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111036</xdr:rowOff>
    </xdr:from>
    <xdr:to>
      <xdr:col>20</xdr:col>
      <xdr:colOff>38100</xdr:colOff>
      <xdr:row>58</xdr:row>
      <xdr:rowOff>41186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32313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7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96463</xdr:rowOff>
    </xdr:from>
    <xdr:to>
      <xdr:col>15</xdr:col>
      <xdr:colOff>101600</xdr:colOff>
      <xdr:row>58</xdr:row>
      <xdr:rowOff>26613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17740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6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132570</xdr:rowOff>
    </xdr:from>
    <xdr:to>
      <xdr:col>10</xdr:col>
      <xdr:colOff>165100</xdr:colOff>
      <xdr:row>58</xdr:row>
      <xdr:rowOff>62720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53847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9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111101</xdr:rowOff>
    </xdr:from>
    <xdr:to>
      <xdr:col>6</xdr:col>
      <xdr:colOff>38100</xdr:colOff>
      <xdr:row>56</xdr:row>
      <xdr:rowOff>41251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32378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3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127851</xdr:rowOff>
    </xdr:from>
    <xdr:to>
      <xdr:col>24</xdr:col>
      <xdr:colOff>63500</xdr:colOff>
      <xdr:row>76</xdr:row>
      <xdr:rowOff>65641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86601"/>
          <a:ext cx="838200" cy="10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65641</xdr:rowOff>
    </xdr:from>
    <xdr:to>
      <xdr:col>19</xdr:col>
      <xdr:colOff>177800</xdr:colOff>
      <xdr:row>76</xdr:row>
      <xdr:rowOff>96320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95841"/>
          <a:ext cx="889000" cy="3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87343</xdr:rowOff>
    </xdr:from>
    <xdr:to>
      <xdr:col>15</xdr:col>
      <xdr:colOff>50800</xdr:colOff>
      <xdr:row>76</xdr:row>
      <xdr:rowOff>96320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774643"/>
          <a:ext cx="889000" cy="35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87343</xdr:rowOff>
    </xdr:from>
    <xdr:to>
      <xdr:col>10</xdr:col>
      <xdr:colOff>114300</xdr:colOff>
      <xdr:row>77</xdr:row>
      <xdr:rowOff>31739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74643"/>
          <a:ext cx="889000" cy="45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77051</xdr:rowOff>
    </xdr:from>
    <xdr:to>
      <xdr:col>24</xdr:col>
      <xdr:colOff>114300</xdr:colOff>
      <xdr:row>76</xdr:row>
      <xdr:rowOff>7201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3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99928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8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14841</xdr:rowOff>
    </xdr:from>
    <xdr:to>
      <xdr:col>20</xdr:col>
      <xdr:colOff>38100</xdr:colOff>
      <xdr:row>76</xdr:row>
      <xdr:rowOff>116441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4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132968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20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45520</xdr:rowOff>
    </xdr:from>
    <xdr:to>
      <xdr:col>15</xdr:col>
      <xdr:colOff>101600</xdr:colOff>
      <xdr:row>76</xdr:row>
      <xdr:rowOff>147120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7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163647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5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36543</xdr:rowOff>
    </xdr:from>
    <xdr:to>
      <xdr:col>10</xdr:col>
      <xdr:colOff>165100</xdr:colOff>
      <xdr:row>74</xdr:row>
      <xdr:rowOff>138143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154670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9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152389</xdr:rowOff>
    </xdr:from>
    <xdr:to>
      <xdr:col>6</xdr:col>
      <xdr:colOff>38100</xdr:colOff>
      <xdr:row>77</xdr:row>
      <xdr:rowOff>82539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99067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5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106310</xdr:rowOff>
    </xdr:from>
    <xdr:to>
      <xdr:col>24</xdr:col>
      <xdr:colOff>63500</xdr:colOff>
      <xdr:row>96</xdr:row>
      <xdr:rowOff>116565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708260"/>
          <a:ext cx="838200" cy="86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116565</xdr:rowOff>
    </xdr:from>
    <xdr:to>
      <xdr:col>19</xdr:col>
      <xdr:colOff>177800</xdr:colOff>
      <xdr:row>97</xdr:row>
      <xdr:rowOff>47696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75765"/>
          <a:ext cx="889000" cy="10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47696</xdr:rowOff>
    </xdr:from>
    <xdr:to>
      <xdr:col>15</xdr:col>
      <xdr:colOff>50800</xdr:colOff>
      <xdr:row>97</xdr:row>
      <xdr:rowOff>114599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78346"/>
          <a:ext cx="889000" cy="6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114599</xdr:rowOff>
    </xdr:from>
    <xdr:to>
      <xdr:col>10</xdr:col>
      <xdr:colOff>114300</xdr:colOff>
      <xdr:row>98</xdr:row>
      <xdr:rowOff>65526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45249"/>
          <a:ext cx="889000" cy="1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55510</xdr:rowOff>
    </xdr:from>
    <xdr:to>
      <xdr:col>24</xdr:col>
      <xdr:colOff>114300</xdr:colOff>
      <xdr:row>91</xdr:row>
      <xdr:rowOff>157110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6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78387</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508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65765</xdr:rowOff>
    </xdr:from>
    <xdr:to>
      <xdr:col>20</xdr:col>
      <xdr:colOff>38100</xdr:colOff>
      <xdr:row>96</xdr:row>
      <xdr:rowOff>167365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2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12442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0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168346</xdr:rowOff>
    </xdr:from>
    <xdr:to>
      <xdr:col>15</xdr:col>
      <xdr:colOff>101600</xdr:colOff>
      <xdr:row>97</xdr:row>
      <xdr:rowOff>98496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2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115023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40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63799</xdr:rowOff>
    </xdr:from>
    <xdr:to>
      <xdr:col>10</xdr:col>
      <xdr:colOff>165100</xdr:colOff>
      <xdr:row>97</xdr:row>
      <xdr:rowOff>165399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10476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46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14726</xdr:rowOff>
    </xdr:from>
    <xdr:to>
      <xdr:col>6</xdr:col>
      <xdr:colOff>38100</xdr:colOff>
      <xdr:row>98</xdr:row>
      <xdr:rowOff>116326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132853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9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11932</xdr:rowOff>
    </xdr:from>
    <xdr:to>
      <xdr:col>55</xdr:col>
      <xdr:colOff>0</xdr:colOff>
      <xdr:row>59</xdr:row>
      <xdr:rowOff>14618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27482"/>
          <a:ext cx="8382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12770</xdr:rowOff>
    </xdr:from>
    <xdr:to>
      <xdr:col>50</xdr:col>
      <xdr:colOff>114300</xdr:colOff>
      <xdr:row>59</xdr:row>
      <xdr:rowOff>14618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28320"/>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6674</xdr:rowOff>
    </xdr:from>
    <xdr:to>
      <xdr:col>45</xdr:col>
      <xdr:colOff>177800</xdr:colOff>
      <xdr:row>59</xdr:row>
      <xdr:rowOff>12770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2222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6674</xdr:rowOff>
    </xdr:from>
    <xdr:to>
      <xdr:col>41</xdr:col>
      <xdr:colOff>50800</xdr:colOff>
      <xdr:row>59</xdr:row>
      <xdr:rowOff>8579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2222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132582</xdr:rowOff>
    </xdr:from>
    <xdr:to>
      <xdr:col>55</xdr:col>
      <xdr:colOff>50800</xdr:colOff>
      <xdr:row>59</xdr:row>
      <xdr:rowOff>62732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7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47509</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9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135268</xdr:rowOff>
    </xdr:from>
    <xdr:to>
      <xdr:col>50</xdr:col>
      <xdr:colOff>165100</xdr:colOff>
      <xdr:row>59</xdr:row>
      <xdr:rowOff>65418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7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56545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7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133420</xdr:rowOff>
    </xdr:from>
    <xdr:to>
      <xdr:col>46</xdr:col>
      <xdr:colOff>38100</xdr:colOff>
      <xdr:row>59</xdr:row>
      <xdr:rowOff>63570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54697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127324</xdr:rowOff>
    </xdr:from>
    <xdr:to>
      <xdr:col>41</xdr:col>
      <xdr:colOff>101600</xdr:colOff>
      <xdr:row>59</xdr:row>
      <xdr:rowOff>57474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48601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6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129229</xdr:rowOff>
    </xdr:from>
    <xdr:to>
      <xdr:col>36</xdr:col>
      <xdr:colOff>165100</xdr:colOff>
      <xdr:row>59</xdr:row>
      <xdr:rowOff>59379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7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50506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6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164198</xdr:rowOff>
    </xdr:from>
    <xdr:to>
      <xdr:col>55</xdr:col>
      <xdr:colOff>0</xdr:colOff>
      <xdr:row>78</xdr:row>
      <xdr:rowOff>168751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37298"/>
          <a:ext cx="8382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124098</xdr:rowOff>
    </xdr:from>
    <xdr:to>
      <xdr:col>50</xdr:col>
      <xdr:colOff>114300</xdr:colOff>
      <xdr:row>78</xdr:row>
      <xdr:rowOff>168751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97198"/>
          <a:ext cx="8890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78015</xdr:rowOff>
    </xdr:from>
    <xdr:to>
      <xdr:col>45</xdr:col>
      <xdr:colOff>177800</xdr:colOff>
      <xdr:row>78</xdr:row>
      <xdr:rowOff>124098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51115"/>
          <a:ext cx="889000" cy="4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77369</xdr:rowOff>
    </xdr:from>
    <xdr:to>
      <xdr:col>41</xdr:col>
      <xdr:colOff>50800</xdr:colOff>
      <xdr:row>78</xdr:row>
      <xdr:rowOff>78015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79019"/>
          <a:ext cx="889000" cy="17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113398</xdr:rowOff>
    </xdr:from>
    <xdr:to>
      <xdr:col>55</xdr:col>
      <xdr:colOff>50800</xdr:colOff>
      <xdr:row>79</xdr:row>
      <xdr:rowOff>43548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28325</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117951</xdr:rowOff>
    </xdr:from>
    <xdr:to>
      <xdr:col>50</xdr:col>
      <xdr:colOff>165100</xdr:colOff>
      <xdr:row>79</xdr:row>
      <xdr:rowOff>48101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9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39228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8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73298</xdr:rowOff>
    </xdr:from>
    <xdr:to>
      <xdr:col>46</xdr:col>
      <xdr:colOff>38100</xdr:colOff>
      <xdr:row>79</xdr:row>
      <xdr:rowOff>3448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4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166025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3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27215</xdr:rowOff>
    </xdr:from>
    <xdr:to>
      <xdr:col>41</xdr:col>
      <xdr:colOff>101600</xdr:colOff>
      <xdr:row>78</xdr:row>
      <xdr:rowOff>128815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0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119942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9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26569</xdr:rowOff>
    </xdr:from>
    <xdr:to>
      <xdr:col>36</xdr:col>
      <xdr:colOff>165100</xdr:colOff>
      <xdr:row>77</xdr:row>
      <xdr:rowOff>128169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2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144696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113195</xdr:rowOff>
    </xdr:from>
    <xdr:to>
      <xdr:col>55</xdr:col>
      <xdr:colOff>0</xdr:colOff>
      <xdr:row>93</xdr:row>
      <xdr:rowOff>145732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058045"/>
          <a:ext cx="838200" cy="3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145732</xdr:rowOff>
    </xdr:from>
    <xdr:to>
      <xdr:col>50</xdr:col>
      <xdr:colOff>114300</xdr:colOff>
      <xdr:row>95</xdr:row>
      <xdr:rowOff>133299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090582"/>
          <a:ext cx="889000" cy="33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133299</xdr:rowOff>
    </xdr:from>
    <xdr:to>
      <xdr:col>45</xdr:col>
      <xdr:colOff>177800</xdr:colOff>
      <xdr:row>96</xdr:row>
      <xdr:rowOff>99961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21049"/>
          <a:ext cx="889000" cy="13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99961</xdr:rowOff>
    </xdr:from>
    <xdr:to>
      <xdr:col>41</xdr:col>
      <xdr:colOff>50800</xdr:colOff>
      <xdr:row>96</xdr:row>
      <xdr:rowOff>154851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559161"/>
          <a:ext cx="889000" cy="5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62395</xdr:rowOff>
    </xdr:from>
    <xdr:to>
      <xdr:col>55</xdr:col>
      <xdr:colOff>50800</xdr:colOff>
      <xdr:row>93</xdr:row>
      <xdr:rowOff>163995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0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85272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85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94932</xdr:rowOff>
    </xdr:from>
    <xdr:to>
      <xdr:col>50</xdr:col>
      <xdr:colOff>165100</xdr:colOff>
      <xdr:row>94</xdr:row>
      <xdr:rowOff>25082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03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41609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81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82499</xdr:rowOff>
    </xdr:from>
    <xdr:to>
      <xdr:col>46</xdr:col>
      <xdr:colOff>38100</xdr:colOff>
      <xdr:row>96</xdr:row>
      <xdr:rowOff>12649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7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29176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4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49161</xdr:rowOff>
    </xdr:from>
    <xdr:to>
      <xdr:col>41</xdr:col>
      <xdr:colOff>101600</xdr:colOff>
      <xdr:row>96</xdr:row>
      <xdr:rowOff>150761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0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141888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0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104051</xdr:rowOff>
    </xdr:from>
    <xdr:to>
      <xdr:col>36</xdr:col>
      <xdr:colOff>165100</xdr:colOff>
      <xdr:row>97</xdr:row>
      <xdr:rowOff>34201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6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25328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5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94698</xdr:rowOff>
    </xdr:from>
    <xdr:to>
      <xdr:col>85</xdr:col>
      <xdr:colOff>127000</xdr:colOff>
      <xdr:row>38</xdr:row>
      <xdr:rowOff>147211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09798"/>
          <a:ext cx="838200" cy="5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139504</xdr:rowOff>
    </xdr:from>
    <xdr:to>
      <xdr:col>81</xdr:col>
      <xdr:colOff>50800</xdr:colOff>
      <xdr:row>38</xdr:row>
      <xdr:rowOff>147211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54604"/>
          <a:ext cx="889000" cy="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54563</xdr:rowOff>
    </xdr:from>
    <xdr:to>
      <xdr:col>76</xdr:col>
      <xdr:colOff>114300</xdr:colOff>
      <xdr:row>38</xdr:row>
      <xdr:rowOff>139504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69663"/>
          <a:ext cx="889000" cy="8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54563</xdr:rowOff>
    </xdr:from>
    <xdr:to>
      <xdr:col>71</xdr:col>
      <xdr:colOff>177800</xdr:colOff>
      <xdr:row>38</xdr:row>
      <xdr:rowOff>146590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69663"/>
          <a:ext cx="889000" cy="9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43898</xdr:rowOff>
    </xdr:from>
    <xdr:to>
      <xdr:col>85</xdr:col>
      <xdr:colOff>177800</xdr:colOff>
      <xdr:row>38</xdr:row>
      <xdr:rowOff>145498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5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22325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3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96411</xdr:rowOff>
    </xdr:from>
    <xdr:to>
      <xdr:col>81</xdr:col>
      <xdr:colOff>101600</xdr:colOff>
      <xdr:row>39</xdr:row>
      <xdr:rowOff>26561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17688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0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88704</xdr:rowOff>
    </xdr:from>
    <xdr:to>
      <xdr:col>76</xdr:col>
      <xdr:colOff>165100</xdr:colOff>
      <xdr:row>39</xdr:row>
      <xdr:rowOff>18854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0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9981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3763</xdr:rowOff>
    </xdr:from>
    <xdr:to>
      <xdr:col>72</xdr:col>
      <xdr:colOff>38100</xdr:colOff>
      <xdr:row>38</xdr:row>
      <xdr:rowOff>105363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1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96490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1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95790</xdr:rowOff>
    </xdr:from>
    <xdr:to>
      <xdr:col>67</xdr:col>
      <xdr:colOff>101600</xdr:colOff>
      <xdr:row>39</xdr:row>
      <xdr:rowOff>25940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1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17067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83419</xdr:rowOff>
    </xdr:from>
    <xdr:to>
      <xdr:col>85</xdr:col>
      <xdr:colOff>127000</xdr:colOff>
      <xdr:row>57</xdr:row>
      <xdr:rowOff>117247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56069"/>
          <a:ext cx="838200" cy="3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117247</xdr:rowOff>
    </xdr:from>
    <xdr:to>
      <xdr:col>81</xdr:col>
      <xdr:colOff>50800</xdr:colOff>
      <xdr:row>57</xdr:row>
      <xdr:rowOff>129340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89897"/>
          <a:ext cx="889000" cy="1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96714</xdr:rowOff>
    </xdr:from>
    <xdr:to>
      <xdr:col>76</xdr:col>
      <xdr:colOff>114300</xdr:colOff>
      <xdr:row>57</xdr:row>
      <xdr:rowOff>129340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69364"/>
          <a:ext cx="889000" cy="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47414</xdr:rowOff>
    </xdr:from>
    <xdr:to>
      <xdr:col>71</xdr:col>
      <xdr:colOff>177800</xdr:colOff>
      <xdr:row>57</xdr:row>
      <xdr:rowOff>96714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20064"/>
          <a:ext cx="889000" cy="4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32619</xdr:rowOff>
    </xdr:from>
    <xdr:to>
      <xdr:col>85</xdr:col>
      <xdr:colOff>177800</xdr:colOff>
      <xdr:row>57</xdr:row>
      <xdr:rowOff>134219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0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66447</xdr:rowOff>
    </xdr:from>
    <xdr:to>
      <xdr:col>81</xdr:col>
      <xdr:colOff>101600</xdr:colOff>
      <xdr:row>57</xdr:row>
      <xdr:rowOff>168047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3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159174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78540</xdr:rowOff>
    </xdr:from>
    <xdr:to>
      <xdr:col>76</xdr:col>
      <xdr:colOff>165100</xdr:colOff>
      <xdr:row>58</xdr:row>
      <xdr:rowOff>8690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5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171267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4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45914</xdr:rowOff>
    </xdr:from>
    <xdr:to>
      <xdr:col>72</xdr:col>
      <xdr:colOff>38100</xdr:colOff>
      <xdr:row>57</xdr:row>
      <xdr:rowOff>147514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138641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1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168064</xdr:rowOff>
    </xdr:from>
    <xdr:to>
      <xdr:col>67</xdr:col>
      <xdr:colOff>101600</xdr:colOff>
      <xdr:row>57</xdr:row>
      <xdr:rowOff>98214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114741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138306</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1406"/>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138306</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11406"/>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113571</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86671"/>
          <a:ext cx="889000" cy="2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87506</xdr:rowOff>
    </xdr:from>
    <xdr:to>
      <xdr:col>76</xdr:col>
      <xdr:colOff>165100</xdr:colOff>
      <xdr:row>79</xdr:row>
      <xdr:rowOff>17656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8783</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35333" y="13553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62771</xdr:rowOff>
    </xdr:from>
    <xdr:to>
      <xdr:col>67</xdr:col>
      <xdr:colOff>101600</xdr:colOff>
      <xdr:row>78</xdr:row>
      <xdr:rowOff>164371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3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155498</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2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123546</xdr:rowOff>
    </xdr:from>
    <xdr:to>
      <xdr:col>85</xdr:col>
      <xdr:colOff>127000</xdr:colOff>
      <xdr:row>96</xdr:row>
      <xdr:rowOff>127788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582746"/>
          <a:ext cx="838200" cy="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127788</xdr:rowOff>
    </xdr:from>
    <xdr:to>
      <xdr:col>81</xdr:col>
      <xdr:colOff>50800</xdr:colOff>
      <xdr:row>96</xdr:row>
      <xdr:rowOff>130087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86988"/>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130087</xdr:rowOff>
    </xdr:from>
    <xdr:to>
      <xdr:col>76</xdr:col>
      <xdr:colOff>114300</xdr:colOff>
      <xdr:row>97</xdr:row>
      <xdr:rowOff>40590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89287"/>
          <a:ext cx="889000" cy="8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40590</xdr:rowOff>
    </xdr:from>
    <xdr:to>
      <xdr:col>71</xdr:col>
      <xdr:colOff>177800</xdr:colOff>
      <xdr:row>97</xdr:row>
      <xdr:rowOff>77178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71240"/>
          <a:ext cx="889000" cy="3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72746</xdr:rowOff>
    </xdr:from>
    <xdr:to>
      <xdr:col>85</xdr:col>
      <xdr:colOff>177800</xdr:colOff>
      <xdr:row>97</xdr:row>
      <xdr:rowOff>2896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3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95623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76988</xdr:rowOff>
    </xdr:from>
    <xdr:to>
      <xdr:col>81</xdr:col>
      <xdr:colOff>101600</xdr:colOff>
      <xdr:row>97</xdr:row>
      <xdr:rowOff>7138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3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169715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2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79287</xdr:rowOff>
    </xdr:from>
    <xdr:to>
      <xdr:col>76</xdr:col>
      <xdr:colOff>165100</xdr:colOff>
      <xdr:row>97</xdr:row>
      <xdr:rowOff>9437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3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25964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31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161240</xdr:rowOff>
    </xdr:from>
    <xdr:to>
      <xdr:col>72</xdr:col>
      <xdr:colOff>38100</xdr:colOff>
      <xdr:row>97</xdr:row>
      <xdr:rowOff>91390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82517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1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26378</xdr:rowOff>
    </xdr:from>
    <xdr:to>
      <xdr:col>67</xdr:col>
      <xdr:colOff>101600</xdr:colOff>
      <xdr:row>97</xdr:row>
      <xdr:rowOff>127978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5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119105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4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「住民一人当たりのコスト」において、議会費，民生費，衛生費，土木費，公債費が類似団体平均を上回っている。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議会費について、令和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年度より議員定数を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議席減し全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議席とし、令和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議席欠員がでたため、前年度比では減少している。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年度の主な増加要因は西部保育園建替事業と子育て世帯臨時特別給付金であり、令和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年度に関しては定額減税調整給付金等の影響で前年度比で増加となった。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衛生費について、ごみ中継施設整備工事及び山辺・県北西部広域環境衛生組合へのエネルギー回収型廃棄物処理施設建設費負担金が大きく影響し、類似団体を大幅に上回る結果となった。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年度より実施している惣持寺地区調整池整備工事が主な増加要因となっている。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商工費について、令和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年度はウェルネスパークしぎさん整備事業、令和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年度はコロナ対策の地域振興券事業や事業者支援事業を実施したため数値が大きくなっていたが、令和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年度で例年規模へと戻っている。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年度は、惣持寺調整池整備事業等の公共施設等整備費に対する支出増加及び後年度のための公共施設整備等への積立により、実質単年度収支が赤字となっていた。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年度は、前年度に引き続き財政調整基金の取りくずしはなく、普通交付税が前年度比で増加したことが大きな要因となり、実質単年度収支は黒字に戻った。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一般会計について、国庫補助金・県補助金の財源の確保や可能な限りの単独事業費の抑制により黒字となり、公共施設整備等基金への大きな積立がなかったことにより、前年度対比でも増加した。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水道事業会計においては、水需要の低下による給水収益の減少や給水人口減による受水に要する費用が増加したことで、黒字額が例年減少していたが、令和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年度は若干の増加となった。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また、住宅新築資金等貸付事業特別会計において、貸付元利収入に滞納があるため赤字がでているが、近年減少している。引き続き借受人からの償還を促すなど、黒字に向け取り組んでいるところである。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12923325</v>
      </c>
      <c r="BO4" s="371"/>
      <c r="BP4" s="371"/>
      <c r="BQ4" s="371"/>
      <c r="BR4" s="371"/>
      <c r="BS4" s="371"/>
      <c r="BT4" s="371"/>
      <c r="BU4" s="372"/>
      <c r="BV4" s="370">
        <v>10693546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10.9</v>
      </c>
      <c r="CU4" s="377"/>
      <c r="CV4" s="377"/>
      <c r="CW4" s="377"/>
      <c r="CX4" s="377"/>
      <c r="CY4" s="377"/>
      <c r="CZ4" s="377"/>
      <c r="DA4" s="378"/>
      <c r="DB4" s="376">
        <v>6.6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12062588</v>
      </c>
      <c r="BO5" s="408"/>
      <c r="BP5" s="408"/>
      <c r="BQ5" s="408"/>
      <c r="BR5" s="408"/>
      <c r="BS5" s="408"/>
      <c r="BT5" s="408"/>
      <c r="BU5" s="409"/>
      <c r="BV5" s="407">
        <v>10104337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89.3</v>
      </c>
      <c r="CU5" s="405"/>
      <c r="CV5" s="405"/>
      <c r="CW5" s="405"/>
      <c r="CX5" s="405"/>
      <c r="CY5" s="405"/>
      <c r="CZ5" s="405"/>
      <c r="DA5" s="406"/>
      <c r="DB5" s="404">
        <v>89.4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860737</v>
      </c>
      <c r="BO6" s="408"/>
      <c r="BP6" s="408"/>
      <c r="BQ6" s="408"/>
      <c r="BR6" s="408"/>
      <c r="BS6" s="408"/>
      <c r="BT6" s="408"/>
      <c r="BU6" s="409"/>
      <c r="BV6" s="407">
        <v>589209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89.6</v>
      </c>
      <c r="CU6" s="445"/>
      <c r="CV6" s="445"/>
      <c r="CW6" s="445"/>
      <c r="CX6" s="445"/>
      <c r="CY6" s="445"/>
      <c r="CZ6" s="445"/>
      <c r="DA6" s="446"/>
      <c r="DB6" s="444">
        <v>90</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245832</v>
      </c>
      <c r="BO7" s="408"/>
      <c r="BP7" s="408"/>
      <c r="BQ7" s="408"/>
      <c r="BR7" s="408"/>
      <c r="BS7" s="408"/>
      <c r="BT7" s="408"/>
      <c r="BU7" s="409"/>
      <c r="BV7" s="407">
        <v>232097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5659574</v>
      </c>
      <c r="CU7" s="408"/>
      <c r="CV7" s="408"/>
      <c r="CW7" s="408"/>
      <c r="CX7" s="408"/>
      <c r="CY7" s="408"/>
      <c r="CZ7" s="408"/>
      <c r="DA7" s="409"/>
      <c r="DB7" s="407">
        <v>5412818</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614905</v>
      </c>
      <c r="BO8" s="408"/>
      <c r="BP8" s="408"/>
      <c r="BQ8" s="408"/>
      <c r="BR8" s="408"/>
      <c r="BS8" s="408"/>
      <c r="BT8" s="408"/>
      <c r="BU8" s="409"/>
      <c r="BV8" s="407">
        <v>357112</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0.43</v>
      </c>
      <c r="CU8" s="448"/>
      <c r="CV8" s="448"/>
      <c r="CW8" s="448"/>
      <c r="CX8" s="448"/>
      <c r="CY8" s="448"/>
      <c r="CZ8" s="448"/>
      <c r="DA8" s="449"/>
      <c r="DB8" s="447">
        <v>0.44</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23219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257793</v>
      </c>
      <c r="BO9" s="408"/>
      <c r="BP9" s="408"/>
      <c r="BQ9" s="408"/>
      <c r="BR9" s="408"/>
      <c r="BS9" s="408"/>
      <c r="BT9" s="408"/>
      <c r="BU9" s="409"/>
      <c r="BV9" s="407">
        <v>-309822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10.1</v>
      </c>
      <c r="CU9" s="405"/>
      <c r="CV9" s="405"/>
      <c r="CW9" s="405"/>
      <c r="CX9" s="405"/>
      <c r="CY9" s="405"/>
      <c r="CZ9" s="405"/>
      <c r="DA9" s="406"/>
      <c r="DB9" s="404">
        <v>10.1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23571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15291</v>
      </c>
      <c r="BO10" s="408"/>
      <c r="BP10" s="408"/>
      <c r="BQ10" s="408"/>
      <c r="BR10" s="408"/>
      <c r="BS10" s="408"/>
      <c r="BT10" s="408"/>
      <c r="BU10" s="409"/>
      <c r="BV10" s="407">
        <v>10148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22349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22056</v>
      </c>
      <c r="S13" s="492"/>
      <c r="T13" s="492"/>
      <c r="U13" s="492"/>
      <c r="V13" s="493"/>
      <c r="W13" s="423" t="s">
        <v>131</v>
      </c>
      <c r="X13" s="424"/>
      <c r="Y13" s="424"/>
      <c r="Z13" s="424"/>
      <c r="AA13" s="424"/>
      <c r="AB13" s="414"/>
      <c r="AC13" s="458">
        <v>75</v>
      </c>
      <c r="AD13" s="459"/>
      <c r="AE13" s="459"/>
      <c r="AF13" s="459"/>
      <c r="AG13" s="501"/>
      <c r="AH13" s="458">
        <v>89</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273084</v>
      </c>
      <c r="BO13" s="408"/>
      <c r="BP13" s="408"/>
      <c r="BQ13" s="408"/>
      <c r="BR13" s="408"/>
      <c r="BS13" s="408"/>
      <c r="BT13" s="408"/>
      <c r="BU13" s="409"/>
      <c r="BV13" s="407">
        <v>-299674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4.9000000000000004</v>
      </c>
      <c r="CU13" s="405"/>
      <c r="CV13" s="405"/>
      <c r="CW13" s="405"/>
      <c r="CX13" s="405"/>
      <c r="CY13" s="405"/>
      <c r="CZ13" s="405"/>
      <c r="DA13" s="406"/>
      <c r="DB13" s="404">
        <v>3.9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22479</v>
      </c>
      <c r="S14" s="492"/>
      <c r="T14" s="492"/>
      <c r="U14" s="492"/>
      <c r="V14" s="493"/>
      <c r="W14" s="397"/>
      <c r="X14" s="398"/>
      <c r="Y14" s="398"/>
      <c r="Z14" s="398"/>
      <c r="AA14" s="398"/>
      <c r="AB14" s="387"/>
      <c r="AC14" s="494">
        <v>0.8</v>
      </c>
      <c r="AD14" s="495"/>
      <c r="AE14" s="495"/>
      <c r="AF14" s="495"/>
      <c r="AG14" s="496"/>
      <c r="AH14" s="494">
        <v>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68.599999999999994</v>
      </c>
      <c r="CU14" s="506"/>
      <c r="CV14" s="506"/>
      <c r="CW14" s="506"/>
      <c r="CX14" s="506"/>
      <c r="CY14" s="506"/>
      <c r="CZ14" s="506"/>
      <c r="DA14" s="507"/>
      <c r="DB14" s="505">
        <v>45.3</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22225</v>
      </c>
      <c r="S15" s="492"/>
      <c r="T15" s="492"/>
      <c r="U15" s="492"/>
      <c r="V15" s="493"/>
      <c r="W15" s="423" t="s">
        <v>137</v>
      </c>
      <c r="X15" s="424"/>
      <c r="Y15" s="424"/>
      <c r="Z15" s="424"/>
      <c r="AA15" s="424"/>
      <c r="AB15" s="414"/>
      <c r="AC15" s="458">
        <v>2095</v>
      </c>
      <c r="AD15" s="459"/>
      <c r="AE15" s="459"/>
      <c r="AF15" s="459"/>
      <c r="AG15" s="501"/>
      <c r="AH15" s="458">
        <v>2277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2162635</v>
      </c>
      <c r="BO15" s="371"/>
      <c r="BP15" s="371"/>
      <c r="BQ15" s="371"/>
      <c r="BR15" s="371"/>
      <c r="BS15" s="371"/>
      <c r="BT15" s="371"/>
      <c r="BU15" s="372"/>
      <c r="BV15" s="370">
        <v>2130731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22.6</v>
      </c>
      <c r="AD16" s="495"/>
      <c r="AE16" s="495"/>
      <c r="AF16" s="495"/>
      <c r="AG16" s="496"/>
      <c r="AH16" s="494">
        <v>24.5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5104931</v>
      </c>
      <c r="BO16" s="408"/>
      <c r="BP16" s="408"/>
      <c r="BQ16" s="408"/>
      <c r="BR16" s="408"/>
      <c r="BS16" s="408"/>
      <c r="BT16" s="408"/>
      <c r="BU16" s="409"/>
      <c r="BV16" s="407">
        <v>4855051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7101</v>
      </c>
      <c r="AD17" s="459"/>
      <c r="AE17" s="459"/>
      <c r="AF17" s="459"/>
      <c r="AG17" s="501"/>
      <c r="AH17" s="458">
        <v>6929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2698909</v>
      </c>
      <c r="BO17" s="408"/>
      <c r="BP17" s="408"/>
      <c r="BQ17" s="408"/>
      <c r="BR17" s="408"/>
      <c r="BS17" s="408"/>
      <c r="BT17" s="408"/>
      <c r="BU17" s="409"/>
      <c r="BV17" s="407">
        <v>2651932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8.7899999999999991</v>
      </c>
      <c r="M18" s="531"/>
      <c r="N18" s="531"/>
      <c r="O18" s="531"/>
      <c r="P18" s="531"/>
      <c r="Q18" s="531"/>
      <c r="R18" s="532"/>
      <c r="S18" s="532"/>
      <c r="T18" s="532"/>
      <c r="U18" s="532"/>
      <c r="V18" s="533"/>
      <c r="W18" s="425"/>
      <c r="X18" s="426"/>
      <c r="Y18" s="426"/>
      <c r="Z18" s="426"/>
      <c r="AA18" s="426"/>
      <c r="AB18" s="417"/>
      <c r="AC18" s="534">
        <v>76.599999999999994</v>
      </c>
      <c r="AD18" s="535"/>
      <c r="AE18" s="535"/>
      <c r="AF18" s="535"/>
      <c r="AG18" s="536"/>
      <c r="AH18" s="534">
        <v>74.5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5184335</v>
      </c>
      <c r="BO18" s="408"/>
      <c r="BP18" s="408"/>
      <c r="BQ18" s="408"/>
      <c r="BR18" s="408"/>
      <c r="BS18" s="408"/>
      <c r="BT18" s="408"/>
      <c r="BU18" s="409"/>
      <c r="BV18" s="407">
        <v>4925449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2642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7247978</v>
      </c>
      <c r="BO19" s="408"/>
      <c r="BP19" s="408"/>
      <c r="BQ19" s="408"/>
      <c r="BR19" s="408"/>
      <c r="BS19" s="408"/>
      <c r="BT19" s="408"/>
      <c r="BU19" s="409"/>
      <c r="BV19" s="407">
        <v>6899344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9494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11030531</v>
      </c>
      <c r="BO22" s="371"/>
      <c r="BP22" s="371"/>
      <c r="BQ22" s="371"/>
      <c r="BR22" s="371"/>
      <c r="BS22" s="371"/>
      <c r="BT22" s="371"/>
      <c r="BU22" s="372"/>
      <c r="BV22" s="370">
        <v>9575498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10040248</v>
      </c>
      <c r="BO23" s="408"/>
      <c r="BP23" s="408"/>
      <c r="BQ23" s="408"/>
      <c r="BR23" s="408"/>
      <c r="BS23" s="408"/>
      <c r="BT23" s="408"/>
      <c r="BU23" s="409"/>
      <c r="BV23" s="407">
        <v>8739044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7970</v>
      </c>
      <c r="R24" s="459"/>
      <c r="S24" s="459"/>
      <c r="T24" s="459"/>
      <c r="U24" s="459"/>
      <c r="V24" s="501"/>
      <c r="W24" s="553"/>
      <c r="X24" s="554"/>
      <c r="Y24" s="555"/>
      <c r="Z24" s="457" t="s">
        <v>162</v>
      </c>
      <c r="AA24" s="437"/>
      <c r="AB24" s="437"/>
      <c r="AC24" s="437"/>
      <c r="AD24" s="437"/>
      <c r="AE24" s="437"/>
      <c r="AF24" s="437"/>
      <c r="AG24" s="438"/>
      <c r="AH24" s="458">
        <v>145</v>
      </c>
      <c r="AI24" s="459"/>
      <c r="AJ24" s="459"/>
      <c r="AK24" s="459"/>
      <c r="AL24" s="501"/>
      <c r="AM24" s="458">
        <v>455300</v>
      </c>
      <c r="AN24" s="459"/>
      <c r="AO24" s="459"/>
      <c r="AP24" s="459"/>
      <c r="AQ24" s="459"/>
      <c r="AR24" s="501"/>
      <c r="AS24" s="458">
        <v>3140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8563314</v>
      </c>
      <c r="BO24" s="408"/>
      <c r="BP24" s="408"/>
      <c r="BQ24" s="408"/>
      <c r="BR24" s="408"/>
      <c r="BS24" s="408"/>
      <c r="BT24" s="408"/>
      <c r="BU24" s="409"/>
      <c r="BV24" s="407">
        <v>6849291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6750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93100</v>
      </c>
      <c r="BO25" s="371"/>
      <c r="BP25" s="371"/>
      <c r="BQ25" s="371"/>
      <c r="BR25" s="371"/>
      <c r="BS25" s="371"/>
      <c r="BT25" s="371"/>
      <c r="BU25" s="372"/>
      <c r="BV25" s="370">
        <v>111661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5720</v>
      </c>
      <c r="R26" s="459"/>
      <c r="S26" s="459"/>
      <c r="T26" s="459"/>
      <c r="U26" s="459"/>
      <c r="V26" s="501"/>
      <c r="W26" s="553"/>
      <c r="X26" s="554"/>
      <c r="Y26" s="555"/>
      <c r="Z26" s="457" t="s">
        <v>168</v>
      </c>
      <c r="AA26" s="559"/>
      <c r="AB26" s="559"/>
      <c r="AC26" s="559"/>
      <c r="AD26" s="559"/>
      <c r="AE26" s="559"/>
      <c r="AF26" s="559"/>
      <c r="AG26" s="560"/>
      <c r="AH26" s="458">
        <v>12</v>
      </c>
      <c r="AI26" s="459"/>
      <c r="AJ26" s="459"/>
      <c r="AK26" s="459"/>
      <c r="AL26" s="501"/>
      <c r="AM26" s="458">
        <v>39828</v>
      </c>
      <c r="AN26" s="459"/>
      <c r="AO26" s="459"/>
      <c r="AP26" s="459"/>
      <c r="AQ26" s="459"/>
      <c r="AR26" s="501"/>
      <c r="AS26" s="458">
        <v>3319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3630</v>
      </c>
      <c r="R27" s="459"/>
      <c r="S27" s="459"/>
      <c r="T27" s="459"/>
      <c r="U27" s="459"/>
      <c r="V27" s="501"/>
      <c r="W27" s="553"/>
      <c r="X27" s="554"/>
      <c r="Y27" s="555"/>
      <c r="Z27" s="457" t="s">
        <v>171</v>
      </c>
      <c r="AA27" s="437"/>
      <c r="AB27" s="437"/>
      <c r="AC27" s="437"/>
      <c r="AD27" s="437"/>
      <c r="AE27" s="437"/>
      <c r="AF27" s="437"/>
      <c r="AG27" s="438"/>
      <c r="AH27" s="458">
        <v>5</v>
      </c>
      <c r="AI27" s="459"/>
      <c r="AJ27" s="459"/>
      <c r="AK27" s="459"/>
      <c r="AL27" s="501"/>
      <c r="AM27" s="458">
        <v>13170</v>
      </c>
      <c r="AN27" s="459"/>
      <c r="AO27" s="459"/>
      <c r="AP27" s="459"/>
      <c r="AQ27" s="459"/>
      <c r="AR27" s="501"/>
      <c r="AS27" s="458">
        <v>2634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109193</v>
      </c>
      <c r="BO27" s="527"/>
      <c r="BP27" s="527"/>
      <c r="BQ27" s="527"/>
      <c r="BR27" s="527"/>
      <c r="BS27" s="527"/>
      <c r="BT27" s="527"/>
      <c r="BU27" s="528"/>
      <c r="BV27" s="526">
        <v>106001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3010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1285500</v>
      </c>
      <c r="BO28" s="371"/>
      <c r="BP28" s="371"/>
      <c r="BQ28" s="371"/>
      <c r="BR28" s="371"/>
      <c r="BS28" s="371"/>
      <c r="BT28" s="371"/>
      <c r="BU28" s="372"/>
      <c r="BV28" s="370">
        <v>1270209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11</v>
      </c>
      <c r="M29" s="459"/>
      <c r="N29" s="459"/>
      <c r="O29" s="459"/>
      <c r="P29" s="501"/>
      <c r="Q29" s="458">
        <v>2820</v>
      </c>
      <c r="R29" s="459"/>
      <c r="S29" s="459"/>
      <c r="T29" s="459"/>
      <c r="U29" s="459"/>
      <c r="V29" s="501"/>
      <c r="W29" s="556"/>
      <c r="X29" s="557"/>
      <c r="Y29" s="558"/>
      <c r="Z29" s="457" t="s">
        <v>177</v>
      </c>
      <c r="AA29" s="437"/>
      <c r="AB29" s="437"/>
      <c r="AC29" s="437"/>
      <c r="AD29" s="437"/>
      <c r="AE29" s="437"/>
      <c r="AF29" s="437"/>
      <c r="AG29" s="438"/>
      <c r="AH29" s="458">
        <v>150</v>
      </c>
      <c r="AI29" s="459"/>
      <c r="AJ29" s="459"/>
      <c r="AK29" s="459"/>
      <c r="AL29" s="501"/>
      <c r="AM29" s="458">
        <v>468470</v>
      </c>
      <c r="AN29" s="459"/>
      <c r="AO29" s="459"/>
      <c r="AP29" s="459"/>
      <c r="AQ29" s="459"/>
      <c r="AR29" s="501"/>
      <c r="AS29" s="458">
        <v>3123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218108</v>
      </c>
      <c r="BO29" s="408"/>
      <c r="BP29" s="408"/>
      <c r="BQ29" s="408"/>
      <c r="BR29" s="408"/>
      <c r="BS29" s="408"/>
      <c r="BT29" s="408"/>
      <c r="BU29" s="409"/>
      <c r="BV29" s="407">
        <v>185109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783736</v>
      </c>
      <c r="BO30" s="527"/>
      <c r="BP30" s="527"/>
      <c r="BQ30" s="527"/>
      <c r="BR30" s="527"/>
      <c r="BS30" s="527"/>
      <c r="BT30" s="527"/>
      <c r="BU30" s="528"/>
      <c r="BV30" s="526">
        <v>781740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老人福祉施設三室園組合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(公財)三郷町文化振興財団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住宅新築資金等貸付事業特別会計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奈良県市町村総合事務組合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(財)竜の子霊園</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し尿浄化槽管理特別会計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王寺周辺広域休日応急診療施設組合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奈良県住宅新築資金等貸付金回収管理組合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奈良県後期高齢者医療広域連合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奈良県広域消防組合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山辺・県北西部広域環境衛生組合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QlFLAZkNQvnV3GSFikXvNErDxHS+atNqdn6dPdbUdHA36cp17b3ydFxxAFWjw82Gj35Wzv5fr/OHnp2jre5aAg==" saltValue="EJz+jumpzQLLSVi0WIJCE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0" t="s">
        <v>533</v>
      </c>
      <c r="D34" s="1150"/>
      <c r="E34" s="1151"/>
      <c r="F34" s="32" t="s">
        <v>534</v>
      </c>
      <c r="G34" s="33" t="s">
        <v>535</v>
      </c>
      <c r="H34" s="33" t="s">
        <v>536</v>
      </c>
      <c r="I34" s="33" t="s">
        <v>537</v>
      </c>
      <c r="J34" s="34" t="s">
        <v>538</v>
      </c>
      <c r="K34" s="22"/>
      <c r="L34" s="22"/>
      <c r="M34" s="22"/>
      <c r="N34" s="22"/>
      <c r="O34" s="22"/>
      <c r="P34" s="22"/>
    </row>
    <row r="35" spans="1:16" ht="39" customHeight="1" x14ac:dyDescent="0.2">
      <c r="A35" s="22"/>
      <c r="B35" s="35"/>
      <c r="C35" s="1144" t="s">
        <v>539</v>
      </c>
      <c r="D35" s="1145"/>
      <c r="E35" s="1146"/>
      <c r="F35" s="36">
        <v>15.5</v>
      </c>
      <c r="G35" s="37">
        <v>18.420000000000002</v>
      </c>
      <c r="H35" s="37">
        <v>16.100000000000001</v>
      </c>
      <c r="I35" s="37">
        <v>9.89</v>
      </c>
      <c r="J35" s="38">
        <v>13.69</v>
      </c>
      <c r="K35" s="22"/>
      <c r="L35" s="22"/>
      <c r="M35" s="22"/>
      <c r="N35" s="22"/>
      <c r="O35" s="22"/>
      <c r="P35" s="22"/>
    </row>
    <row r="36" spans="1:16" ht="39" customHeight="1" x14ac:dyDescent="0.2">
      <c r="A36" s="22"/>
      <c r="B36" s="35"/>
      <c r="C36" s="1144" t="s">
        <v>540</v>
      </c>
      <c r="D36" s="1145"/>
      <c r="E36" s="1146"/>
      <c r="F36" s="36">
        <v>8.2100000000000009</v>
      </c>
      <c r="G36" s="37">
        <v>7.8</v>
      </c>
      <c r="H36" s="37">
        <v>7.79</v>
      </c>
      <c r="I36" s="37">
        <v>6.04</v>
      </c>
      <c r="J36" s="38">
        <v>6.35</v>
      </c>
      <c r="K36" s="22"/>
      <c r="L36" s="22"/>
      <c r="M36" s="22"/>
      <c r="N36" s="22"/>
      <c r="O36" s="22"/>
      <c r="P36" s="22"/>
    </row>
    <row r="37" spans="1:16" ht="39" customHeight="1" x14ac:dyDescent="0.2">
      <c r="A37" s="22"/>
      <c r="B37" s="35"/>
      <c r="C37" s="1144" t="s">
        <v>541</v>
      </c>
      <c r="D37" s="1145"/>
      <c r="E37" s="1146"/>
      <c r="F37" s="36">
        <v>1.5</v>
      </c>
      <c r="G37" s="37">
        <v>0.94</v>
      </c>
      <c r="H37" s="37">
        <v>1.68</v>
      </c>
      <c r="I37" s="37">
        <v>2.48</v>
      </c>
      <c r="J37" s="38">
        <v>2.61</v>
      </c>
      <c r="K37" s="22"/>
      <c r="L37" s="22"/>
      <c r="M37" s="22"/>
      <c r="N37" s="22"/>
      <c r="O37" s="22"/>
      <c r="P37" s="22"/>
    </row>
    <row r="38" spans="1:16" ht="39" customHeight="1" x14ac:dyDescent="0.2">
      <c r="A38" s="22"/>
      <c r="B38" s="35"/>
      <c r="C38" s="1144" t="s">
        <v>542</v>
      </c>
      <c r="D38" s="1145"/>
      <c r="E38" s="1146"/>
      <c r="F38" s="36">
        <v>0.03</v>
      </c>
      <c r="G38" s="37">
        <v>0.59</v>
      </c>
      <c r="H38" s="37">
        <v>1.1299999999999999</v>
      </c>
      <c r="I38" s="37">
        <v>1.74</v>
      </c>
      <c r="J38" s="38">
        <v>1.24</v>
      </c>
      <c r="K38" s="22"/>
      <c r="L38" s="22"/>
      <c r="M38" s="22"/>
      <c r="N38" s="22"/>
      <c r="O38" s="22"/>
      <c r="P38" s="22"/>
    </row>
    <row r="39" spans="1:16" ht="39" customHeight="1" x14ac:dyDescent="0.2">
      <c r="A39" s="22"/>
      <c r="B39" s="35"/>
      <c r="C39" s="1144" t="s">
        <v>543</v>
      </c>
      <c r="D39" s="1145"/>
      <c r="E39" s="1146"/>
      <c r="F39" s="36">
        <v>1.02</v>
      </c>
      <c r="G39" s="37">
        <v>0.87</v>
      </c>
      <c r="H39" s="37">
        <v>0.75</v>
      </c>
      <c r="I39" s="37">
        <v>0.8</v>
      </c>
      <c r="J39" s="38">
        <v>0.6</v>
      </c>
      <c r="K39" s="22"/>
      <c r="L39" s="22"/>
      <c r="M39" s="22"/>
      <c r="N39" s="22"/>
      <c r="O39" s="22"/>
      <c r="P39" s="22"/>
    </row>
    <row r="40" spans="1:16" ht="39" customHeight="1" x14ac:dyDescent="0.2">
      <c r="A40" s="22"/>
      <c r="B40" s="35"/>
      <c r="C40" s="1144" t="s">
        <v>544</v>
      </c>
      <c r="D40" s="1145"/>
      <c r="E40" s="1146"/>
      <c r="F40" s="36">
        <v>0</v>
      </c>
      <c r="G40" s="37">
        <v>0</v>
      </c>
      <c r="H40" s="37">
        <v>0</v>
      </c>
      <c r="I40" s="37">
        <v>0</v>
      </c>
      <c r="J40" s="38">
        <v>0</v>
      </c>
      <c r="K40" s="22"/>
      <c r="L40" s="22"/>
      <c r="M40" s="22"/>
      <c r="N40" s="22"/>
      <c r="O40" s="22"/>
      <c r="P40" s="22"/>
    </row>
    <row r="41" spans="1:16" ht="39" customHeight="1" x14ac:dyDescent="0.2">
      <c r="A41" s="22"/>
      <c r="B41" s="35"/>
      <c r="C41" s="1144" t="s">
        <v>545</v>
      </c>
      <c r="D41" s="1145"/>
      <c r="E41" s="1146"/>
      <c r="F41" s="36">
        <v>0</v>
      </c>
      <c r="G41" s="37">
        <v>0</v>
      </c>
      <c r="H41" s="37">
        <v>0</v>
      </c>
      <c r="I41" s="37">
        <v>0</v>
      </c>
      <c r="J41" s="38">
        <v>0</v>
      </c>
      <c r="K41" s="22"/>
      <c r="L41" s="22"/>
      <c r="M41" s="22"/>
      <c r="N41" s="22"/>
      <c r="O41" s="22"/>
      <c r="P41" s="22"/>
    </row>
    <row r="42" spans="1:16" ht="39" customHeight="1" x14ac:dyDescent="0.2">
      <c r="A42" s="22"/>
      <c r="B42" s="39"/>
      <c r="C42" s="1144" t="s">
        <v>546</v>
      </c>
      <c r="D42" s="1145"/>
      <c r="E42" s="1146"/>
      <c r="F42" s="36" t="s">
        <v>487</v>
      </c>
      <c r="G42" s="37" t="s">
        <v>487</v>
      </c>
      <c r="H42" s="37" t="s">
        <v>487</v>
      </c>
      <c r="I42" s="37" t="s">
        <v>487</v>
      </c>
      <c r="J42" s="38" t="s">
        <v>487</v>
      </c>
      <c r="K42" s="22"/>
      <c r="L42" s="22"/>
      <c r="M42" s="22"/>
      <c r="N42" s="22"/>
      <c r="O42" s="22"/>
      <c r="P42" s="22"/>
    </row>
    <row r="43" spans="1:16" ht="39" customHeight="1" thickBot="1" x14ac:dyDescent="0.25">
      <c r="A43" s="22"/>
      <c r="B43" s="40"/>
      <c r="C43" s="1147" t="s">
        <v>547</v>
      </c>
      <c r="D43" s="1148"/>
      <c r="E43" s="1149"/>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wSX8LwsblI7x/hobvYhPSavxrkTbhQ9ZhUFINQXSxt06C84SpaMLrv91GKeYjHsL8RnwX7JmyFi+f9QIY9YXw==" saltValue="f3STZfBQ4spgKhEroSwy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2" t="s">
        <v>9</v>
      </c>
      <c r="C45" s="1153"/>
      <c r="D45" s="58"/>
      <c r="E45" s="1158" t="s">
        <v>10</v>
      </c>
      <c r="F45" s="1158"/>
      <c r="G45" s="1158"/>
      <c r="H45" s="1158"/>
      <c r="I45" s="1158"/>
      <c r="J45" s="1159"/>
      <c r="K45" s="59">
        <v>559</v>
      </c>
      <c r="L45" s="60">
        <v>621</v>
      </c>
      <c r="M45" s="60">
        <v>761</v>
      </c>
      <c r="N45" s="60">
        <v>763</v>
      </c>
      <c r="O45" s="61">
        <v>766</v>
      </c>
      <c r="P45" s="48"/>
      <c r="Q45" s="48"/>
      <c r="R45" s="48"/>
      <c r="S45" s="48"/>
      <c r="T45" s="48"/>
      <c r="U45" s="48"/>
    </row>
    <row r="46" spans="1:21" ht="30.75" customHeight="1" x14ac:dyDescent="0.2">
      <c r="A46" s="48"/>
      <c r="B46" s="1154"/>
      <c r="C46" s="1155"/>
      <c r="D46" s="62"/>
      <c r="E46" s="1160" t="s">
        <v>11</v>
      </c>
      <c r="F46" s="1160"/>
      <c r="G46" s="1160"/>
      <c r="H46" s="1160"/>
      <c r="I46" s="1160"/>
      <c r="J46" s="1161"/>
      <c r="K46" s="63" t="s">
        <v>487</v>
      </c>
      <c r="L46" s="64" t="s">
        <v>487</v>
      </c>
      <c r="M46" s="64" t="s">
        <v>487</v>
      </c>
      <c r="N46" s="64" t="s">
        <v>487</v>
      </c>
      <c r="O46" s="65" t="s">
        <v>487</v>
      </c>
      <c r="P46" s="48"/>
      <c r="Q46" s="48"/>
      <c r="R46" s="48"/>
      <c r="S46" s="48"/>
      <c r="T46" s="48"/>
      <c r="U46" s="48"/>
    </row>
    <row r="47" spans="1:21" ht="30.75" customHeight="1" x14ac:dyDescent="0.2">
      <c r="A47" s="48"/>
      <c r="B47" s="1154"/>
      <c r="C47" s="1155"/>
      <c r="D47" s="62"/>
      <c r="E47" s="1160" t="s">
        <v>12</v>
      </c>
      <c r="F47" s="1160"/>
      <c r="G47" s="1160"/>
      <c r="H47" s="1160"/>
      <c r="I47" s="1160"/>
      <c r="J47" s="1161"/>
      <c r="K47" s="63" t="s">
        <v>487</v>
      </c>
      <c r="L47" s="64" t="s">
        <v>487</v>
      </c>
      <c r="M47" s="64" t="s">
        <v>487</v>
      </c>
      <c r="N47" s="64" t="s">
        <v>487</v>
      </c>
      <c r="O47" s="65" t="s">
        <v>487</v>
      </c>
      <c r="P47" s="48"/>
      <c r="Q47" s="48"/>
      <c r="R47" s="48"/>
      <c r="S47" s="48"/>
      <c r="T47" s="48"/>
      <c r="U47" s="48"/>
    </row>
    <row r="48" spans="1:21" ht="30.75" customHeight="1" x14ac:dyDescent="0.2">
      <c r="A48" s="48"/>
      <c r="B48" s="1154"/>
      <c r="C48" s="1155"/>
      <c r="D48" s="62"/>
      <c r="E48" s="1160" t="s">
        <v>13</v>
      </c>
      <c r="F48" s="1160"/>
      <c r="G48" s="1160"/>
      <c r="H48" s="1160"/>
      <c r="I48" s="1160"/>
      <c r="J48" s="1161"/>
      <c r="K48" s="63">
        <v>260</v>
      </c>
      <c r="L48" s="64">
        <v>210</v>
      </c>
      <c r="M48" s="64">
        <v>280</v>
      </c>
      <c r="N48" s="64">
        <v>225</v>
      </c>
      <c r="O48" s="65">
        <v>228</v>
      </c>
      <c r="P48" s="48"/>
      <c r="Q48" s="48"/>
      <c r="R48" s="48"/>
      <c r="S48" s="48"/>
      <c r="T48" s="48"/>
      <c r="U48" s="48"/>
    </row>
    <row r="49" spans="1:21" ht="30.75" customHeight="1" x14ac:dyDescent="0.2">
      <c r="A49" s="48"/>
      <c r="B49" s="1154"/>
      <c r="C49" s="1155"/>
      <c r="D49" s="62"/>
      <c r="E49" s="1160" t="s">
        <v>14</v>
      </c>
      <c r="F49" s="1160"/>
      <c r="G49" s="1160"/>
      <c r="H49" s="1160"/>
      <c r="I49" s="1160"/>
      <c r="J49" s="1161"/>
      <c r="K49" s="63">
        <v>14</v>
      </c>
      <c r="L49" s="64">
        <v>19</v>
      </c>
      <c r="M49" s="64">
        <v>19</v>
      </c>
      <c r="N49" s="64">
        <v>22</v>
      </c>
      <c r="O49" s="65">
        <v>26</v>
      </c>
      <c r="P49" s="48"/>
      <c r="Q49" s="48"/>
      <c r="R49" s="48"/>
      <c r="S49" s="48"/>
      <c r="T49" s="48"/>
      <c r="U49" s="48"/>
    </row>
    <row r="50" spans="1:21" ht="30.75" customHeight="1" x14ac:dyDescent="0.2">
      <c r="A50" s="48"/>
      <c r="B50" s="1154"/>
      <c r="C50" s="1155"/>
      <c r="D50" s="62"/>
      <c r="E50" s="1160" t="s">
        <v>15</v>
      </c>
      <c r="F50" s="1160"/>
      <c r="G50" s="1160"/>
      <c r="H50" s="1160"/>
      <c r="I50" s="1160"/>
      <c r="J50" s="1161"/>
      <c r="K50" s="63" t="s">
        <v>487</v>
      </c>
      <c r="L50" s="64" t="s">
        <v>487</v>
      </c>
      <c r="M50" s="64" t="s">
        <v>487</v>
      </c>
      <c r="N50" s="64" t="s">
        <v>487</v>
      </c>
      <c r="O50" s="65" t="s">
        <v>487</v>
      </c>
      <c r="P50" s="48"/>
      <c r="Q50" s="48"/>
      <c r="R50" s="48"/>
      <c r="S50" s="48"/>
      <c r="T50" s="48"/>
      <c r="U50" s="48"/>
    </row>
    <row r="51" spans="1:21" ht="30.75" customHeight="1" x14ac:dyDescent="0.2">
      <c r="A51" s="48"/>
      <c r="B51" s="1156"/>
      <c r="C51" s="1157"/>
      <c r="D51" s="66"/>
      <c r="E51" s="1160" t="s">
        <v>16</v>
      </c>
      <c r="F51" s="1160"/>
      <c r="G51" s="1160"/>
      <c r="H51" s="1160"/>
      <c r="I51" s="1160"/>
      <c r="J51" s="1161"/>
      <c r="K51" s="63" t="s">
        <v>487</v>
      </c>
      <c r="L51" s="64" t="s">
        <v>487</v>
      </c>
      <c r="M51" s="64" t="s">
        <v>487</v>
      </c>
      <c r="N51" s="64">
        <v>0</v>
      </c>
      <c r="O51" s="65" t="s">
        <v>487</v>
      </c>
      <c r="P51" s="48"/>
      <c r="Q51" s="48"/>
      <c r="R51" s="48"/>
      <c r="S51" s="48"/>
      <c r="T51" s="48"/>
      <c r="U51" s="48"/>
    </row>
    <row r="52" spans="1:21" ht="30.75" customHeight="1" x14ac:dyDescent="0.2">
      <c r="A52" s="48"/>
      <c r="B52" s="1162" t="s">
        <v>17</v>
      </c>
      <c r="C52" s="1163"/>
      <c r="D52" s="66"/>
      <c r="E52" s="1160" t="s">
        <v>18</v>
      </c>
      <c r="F52" s="1160"/>
      <c r="G52" s="1160"/>
      <c r="H52" s="1160"/>
      <c r="I52" s="1160"/>
      <c r="J52" s="1161"/>
      <c r="K52" s="63">
        <v>740</v>
      </c>
      <c r="L52" s="64">
        <v>763</v>
      </c>
      <c r="M52" s="64">
        <v>790</v>
      </c>
      <c r="N52" s="64">
        <v>807</v>
      </c>
      <c r="O52" s="65">
        <v>782</v>
      </c>
      <c r="P52" s="48"/>
      <c r="Q52" s="48"/>
      <c r="R52" s="48"/>
      <c r="S52" s="48"/>
      <c r="T52" s="48"/>
      <c r="U52" s="48"/>
    </row>
    <row r="53" spans="1:21" ht="30.75" customHeight="1" thickBot="1" x14ac:dyDescent="0.25">
      <c r="A53" s="48"/>
      <c r="B53" s="1164" t="s">
        <v>19</v>
      </c>
      <c r="C53" s="1165"/>
      <c r="D53" s="67"/>
      <c r="E53" s="1166" t="s">
        <v>20</v>
      </c>
      <c r="F53" s="1166"/>
      <c r="G53" s="1166"/>
      <c r="H53" s="1166"/>
      <c r="I53" s="1166"/>
      <c r="J53" s="1167"/>
      <c r="K53" s="68">
        <v>93</v>
      </c>
      <c r="L53" s="69">
        <v>87</v>
      </c>
      <c r="M53" s="69">
        <v>270</v>
      </c>
      <c r="N53" s="69">
        <v>203</v>
      </c>
      <c r="O53" s="70">
        <v>238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168" t="s">
        <v>24</v>
      </c>
      <c r="C58" s="1169"/>
      <c r="D58" s="1174" t="s">
        <v>25</v>
      </c>
      <c r="E58" s="1175"/>
      <c r="F58" s="1175"/>
      <c r="G58" s="1175"/>
      <c r="H58" s="1175"/>
      <c r="I58" s="1175"/>
      <c r="J58" s="1176"/>
      <c r="K58" s="83"/>
      <c r="L58" s="84"/>
      <c r="M58" s="84"/>
      <c r="N58" s="84"/>
      <c r="O58" s="85"/>
    </row>
    <row r="59" spans="1:21" ht="31.5" customHeight="1" x14ac:dyDescent="0.2">
      <c r="B59" s="1170"/>
      <c r="C59" s="1171"/>
      <c r="D59" s="1177" t="s">
        <v>26</v>
      </c>
      <c r="E59" s="1178"/>
      <c r="F59" s="1178"/>
      <c r="G59" s="1178"/>
      <c r="H59" s="1178"/>
      <c r="I59" s="1178"/>
      <c r="J59" s="1179"/>
      <c r="K59" s="86"/>
      <c r="L59" s="87"/>
      <c r="M59" s="87"/>
      <c r="N59" s="87"/>
      <c r="O59" s="88"/>
    </row>
    <row r="60" spans="1:21" ht="31.5" customHeight="1" thickBot="1" x14ac:dyDescent="0.25">
      <c r="B60" s="1172"/>
      <c r="C60" s="1173"/>
      <c r="D60" s="1180" t="s">
        <v>27</v>
      </c>
      <c r="E60" s="1181"/>
      <c r="F60" s="1181"/>
      <c r="G60" s="1181"/>
      <c r="H60" s="1181"/>
      <c r="I60" s="1181"/>
      <c r="J60" s="1182"/>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TeiIi+o+s8hjYqq4vb8YVIfW6ZX17gF5wfnXj30CiN9BH4HpMoZMqOgk2G+z6OJLtGhBJUXZv6Y+WE+OaDOiQ==" saltValue="x08kpf36qYORj4mrJAfUe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3" t="s">
        <v>30</v>
      </c>
      <c r="C41" s="1184"/>
      <c r="D41" s="105"/>
      <c r="E41" s="1189" t="s">
        <v>31</v>
      </c>
      <c r="F41" s="1189"/>
      <c r="G41" s="1189"/>
      <c r="H41" s="1190"/>
      <c r="I41" s="343">
        <v>9503</v>
      </c>
      <c r="J41" s="344">
        <v>9896</v>
      </c>
      <c r="K41" s="344">
        <v>9482</v>
      </c>
      <c r="L41" s="344">
        <v>9575</v>
      </c>
      <c r="M41" s="345">
        <v>11031</v>
      </c>
    </row>
    <row r="42" spans="2:13" ht="27.75" customHeight="1" x14ac:dyDescent="0.2">
      <c r="B42" s="1185"/>
      <c r="C42" s="1186"/>
      <c r="D42" s="106"/>
      <c r="E42" s="1191" t="s">
        <v>32</v>
      </c>
      <c r="F42" s="1191"/>
      <c r="G42" s="1191"/>
      <c r="H42" s="1192"/>
      <c r="I42" s="346" t="s">
        <v>487</v>
      </c>
      <c r="J42" s="347" t="s">
        <v>487</v>
      </c>
      <c r="K42" s="347" t="s">
        <v>487</v>
      </c>
      <c r="L42" s="347" t="s">
        <v>487</v>
      </c>
      <c r="M42" s="348" t="s">
        <v>487</v>
      </c>
    </row>
    <row r="43" spans="2:13" ht="27.75" customHeight="1" x14ac:dyDescent="0.2">
      <c r="B43" s="1185"/>
      <c r="C43" s="1186"/>
      <c r="D43" s="106"/>
      <c r="E43" s="1191" t="s">
        <v>33</v>
      </c>
      <c r="F43" s="1191"/>
      <c r="G43" s="1191"/>
      <c r="H43" s="1192"/>
      <c r="I43" s="346">
        <v>3461</v>
      </c>
      <c r="J43" s="347">
        <v>3042</v>
      </c>
      <c r="K43" s="347">
        <v>3009</v>
      </c>
      <c r="L43" s="347">
        <v>2794</v>
      </c>
      <c r="M43" s="348">
        <v>2776</v>
      </c>
    </row>
    <row r="44" spans="2:13" ht="27.75" customHeight="1" x14ac:dyDescent="0.2">
      <c r="B44" s="1185"/>
      <c r="C44" s="1186"/>
      <c r="D44" s="106"/>
      <c r="E44" s="1191" t="s">
        <v>34</v>
      </c>
      <c r="F44" s="1191"/>
      <c r="G44" s="1191"/>
      <c r="H44" s="1192"/>
      <c r="I44" s="346">
        <v>130</v>
      </c>
      <c r="J44" s="347">
        <v>152</v>
      </c>
      <c r="K44" s="347">
        <v>149</v>
      </c>
      <c r="L44" s="347">
        <v>138</v>
      </c>
      <c r="M44" s="348">
        <v>132</v>
      </c>
    </row>
    <row r="45" spans="2:13" ht="27.75" customHeight="1" x14ac:dyDescent="0.2">
      <c r="B45" s="1185"/>
      <c r="C45" s="1186"/>
      <c r="D45" s="106"/>
      <c r="E45" s="1191" t="s">
        <v>35</v>
      </c>
      <c r="F45" s="1191"/>
      <c r="G45" s="1191"/>
      <c r="H45" s="1192"/>
      <c r="I45" s="346">
        <v>1027</v>
      </c>
      <c r="J45" s="347">
        <v>867</v>
      </c>
      <c r="K45" s="347">
        <v>796</v>
      </c>
      <c r="L45" s="347">
        <v>680</v>
      </c>
      <c r="M45" s="348">
        <v>570</v>
      </c>
    </row>
    <row r="46" spans="2:13" ht="27.75" customHeight="1" x14ac:dyDescent="0.2">
      <c r="B46" s="1185"/>
      <c r="C46" s="1186"/>
      <c r="D46" s="107"/>
      <c r="E46" s="1191" t="s">
        <v>36</v>
      </c>
      <c r="F46" s="1191"/>
      <c r="G46" s="1191"/>
      <c r="H46" s="1192"/>
      <c r="I46" s="346" t="s">
        <v>487</v>
      </c>
      <c r="J46" s="347" t="s">
        <v>487</v>
      </c>
      <c r="K46" s="347" t="s">
        <v>487</v>
      </c>
      <c r="L46" s="347" t="s">
        <v>487</v>
      </c>
      <c r="M46" s="348" t="s">
        <v>487</v>
      </c>
    </row>
    <row r="47" spans="2:13" ht="27.75" customHeight="1" x14ac:dyDescent="0.2">
      <c r="B47" s="1185"/>
      <c r="C47" s="1186"/>
      <c r="D47" s="108"/>
      <c r="E47" s="1193" t="s">
        <v>37</v>
      </c>
      <c r="F47" s="1194"/>
      <c r="G47" s="1194"/>
      <c r="H47" s="1195"/>
      <c r="I47" s="346" t="s">
        <v>487</v>
      </c>
      <c r="J47" s="347" t="s">
        <v>487</v>
      </c>
      <c r="K47" s="347" t="s">
        <v>487</v>
      </c>
      <c r="L47" s="347" t="s">
        <v>487</v>
      </c>
      <c r="M47" s="348" t="s">
        <v>487</v>
      </c>
    </row>
    <row r="48" spans="2:13" ht="27.75" customHeight="1" x14ac:dyDescent="0.2">
      <c r="B48" s="1185"/>
      <c r="C48" s="1186"/>
      <c r="D48" s="106"/>
      <c r="E48" s="1191" t="s">
        <v>38</v>
      </c>
      <c r="F48" s="1191"/>
      <c r="G48" s="1191"/>
      <c r="H48" s="1192"/>
      <c r="I48" s="346" t="s">
        <v>487</v>
      </c>
      <c r="J48" s="347" t="s">
        <v>487</v>
      </c>
      <c r="K48" s="347" t="s">
        <v>487</v>
      </c>
      <c r="L48" s="347" t="s">
        <v>487</v>
      </c>
      <c r="M48" s="348" t="s">
        <v>487</v>
      </c>
    </row>
    <row r="49" spans="2:13" ht="27.75" customHeight="1" x14ac:dyDescent="0.2">
      <c r="B49" s="1187"/>
      <c r="C49" s="1188"/>
      <c r="D49" s="106"/>
      <c r="E49" s="1191" t="s">
        <v>39</v>
      </c>
      <c r="F49" s="1191"/>
      <c r="G49" s="1191"/>
      <c r="H49" s="1192"/>
      <c r="I49" s="346" t="s">
        <v>487</v>
      </c>
      <c r="J49" s="347" t="s">
        <v>487</v>
      </c>
      <c r="K49" s="347" t="s">
        <v>487</v>
      </c>
      <c r="L49" s="347" t="s">
        <v>487</v>
      </c>
      <c r="M49" s="348" t="s">
        <v>487</v>
      </c>
    </row>
    <row r="50" spans="2:13" ht="27.75" customHeight="1" x14ac:dyDescent="0.2">
      <c r="B50" s="1196" t="s">
        <v>40</v>
      </c>
      <c r="C50" s="1197"/>
      <c r="D50" s="109"/>
      <c r="E50" s="1191" t="s">
        <v>41</v>
      </c>
      <c r="F50" s="1191"/>
      <c r="G50" s="1191"/>
      <c r="H50" s="1192"/>
      <c r="I50" s="346">
        <v>1850</v>
      </c>
      <c r="J50" s="347">
        <v>2080</v>
      </c>
      <c r="K50" s="347">
        <v>2194</v>
      </c>
      <c r="L50" s="347">
        <v>2323</v>
      </c>
      <c r="M50" s="348">
        <v>2377</v>
      </c>
    </row>
    <row r="51" spans="2:13" ht="27.75" customHeight="1" x14ac:dyDescent="0.2">
      <c r="B51" s="1185"/>
      <c r="C51" s="1186"/>
      <c r="D51" s="106"/>
      <c r="E51" s="1191" t="s">
        <v>42</v>
      </c>
      <c r="F51" s="1191"/>
      <c r="G51" s="1191"/>
      <c r="H51" s="1192"/>
      <c r="I51" s="346">
        <v>1734</v>
      </c>
      <c r="J51" s="347">
        <v>1377</v>
      </c>
      <c r="K51" s="347">
        <v>1135</v>
      </c>
      <c r="L51" s="347">
        <v>1002</v>
      </c>
      <c r="M51" s="348">
        <v>870</v>
      </c>
    </row>
    <row r="52" spans="2:13" ht="27.75" customHeight="1" x14ac:dyDescent="0.2">
      <c r="B52" s="1187"/>
      <c r="C52" s="1188"/>
      <c r="D52" s="106"/>
      <c r="E52" s="1191" t="s">
        <v>43</v>
      </c>
      <c r="F52" s="1191"/>
      <c r="G52" s="1191"/>
      <c r="H52" s="1192"/>
      <c r="I52" s="346">
        <v>8307</v>
      </c>
      <c r="J52" s="347">
        <v>7980</v>
      </c>
      <c r="K52" s="347">
        <v>7725</v>
      </c>
      <c r="L52" s="347">
        <v>7693</v>
      </c>
      <c r="M52" s="348">
        <v>7811</v>
      </c>
    </row>
    <row r="53" spans="2:13" ht="27.75" customHeight="1" thickBot="1" x14ac:dyDescent="0.25">
      <c r="B53" s="1198" t="s">
        <v>19</v>
      </c>
      <c r="C53" s="1199"/>
      <c r="D53" s="110"/>
      <c r="E53" s="1200" t="s">
        <v>44</v>
      </c>
      <c r="F53" s="1200"/>
      <c r="G53" s="1200"/>
      <c r="H53" s="1201"/>
      <c r="I53" s="349">
        <v>2230</v>
      </c>
      <c r="J53" s="350">
        <v>2520</v>
      </c>
      <c r="K53" s="350">
        <v>2382</v>
      </c>
      <c r="L53" s="350">
        <v>2170</v>
      </c>
      <c r="M53" s="351">
        <v>3451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TN61dpkv2FsmCMXbb+xITI9GI/e2S00ZU3plIYCCSWXkVfJAfRf5JZRt0ab/88wckzIPvJzpdDRjilHpwpuUuA==" saltValue="39ZEuunE5t8Ky7m+5dAM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0" t="s">
        <v>46</v>
      </c>
      <c r="D55" s="1210"/>
      <c r="E55" s="1211"/>
      <c r="F55" s="352">
        <v>1260</v>
      </c>
      <c r="G55" s="352">
        <v>1270</v>
      </c>
      <c r="H55" s="353">
        <v>1286</v>
      </c>
    </row>
    <row r="56" spans="2:8" ht="52.5" customHeight="1" x14ac:dyDescent="0.2">
      <c r="B56" s="122"/>
      <c r="C56" s="1212" t="s">
        <v>47</v>
      </c>
      <c r="D56" s="1212"/>
      <c r="E56" s="1213"/>
      <c r="F56" s="354">
        <v>159</v>
      </c>
      <c r="G56" s="354">
        <v>185</v>
      </c>
      <c r="H56" s="355">
        <v>218</v>
      </c>
    </row>
    <row r="57" spans="2:8" ht="53.25" customHeight="1" x14ac:dyDescent="0.2">
      <c r="B57" s="122"/>
      <c r="C57" s="1214" t="s">
        <v>48</v>
      </c>
      <c r="D57" s="1214"/>
      <c r="E57" s="1215"/>
      <c r="F57" s="356">
        <v>689</v>
      </c>
      <c r="G57" s="356">
        <v>782</v>
      </c>
      <c r="H57" s="357">
        <v>784</v>
      </c>
    </row>
    <row r="58" spans="2:8" ht="45.75" customHeight="1" x14ac:dyDescent="0.2">
      <c r="B58" s="123"/>
      <c r="C58" s="1202" t="s">
        <v>563</v>
      </c>
      <c r="D58" s="1203"/>
      <c r="E58" s="1204"/>
      <c r="F58" s="358">
        <v>387</v>
      </c>
      <c r="G58" s="358">
        <v>487</v>
      </c>
      <c r="H58" s="359">
        <v>487</v>
      </c>
    </row>
    <row r="59" spans="2:8" ht="45.75" customHeight="1" x14ac:dyDescent="0.2">
      <c r="B59" s="123"/>
      <c r="C59" s="1202" t="s">
        <v>564</v>
      </c>
      <c r="D59" s="1203"/>
      <c r="E59" s="1204"/>
      <c r="F59" s="358">
        <v>182</v>
      </c>
      <c r="G59" s="358">
        <v>182</v>
      </c>
      <c r="H59" s="359">
        <v>182</v>
      </c>
    </row>
    <row r="60" spans="2:8" ht="45.75" customHeight="1" x14ac:dyDescent="0.2">
      <c r="B60" s="123"/>
      <c r="C60" s="1202" t="s">
        <v>565</v>
      </c>
      <c r="D60" s="1203"/>
      <c r="E60" s="1204"/>
      <c r="F60" s="358">
        <v>43</v>
      </c>
      <c r="G60" s="358">
        <v>43</v>
      </c>
      <c r="H60" s="359">
        <v>43</v>
      </c>
    </row>
    <row r="61" spans="2:8" ht="45.75" customHeight="1" x14ac:dyDescent="0.2">
      <c r="B61" s="123"/>
      <c r="C61" s="1202" t="s">
        <v>566</v>
      </c>
      <c r="D61" s="1203"/>
      <c r="E61" s="1204"/>
      <c r="F61" s="358">
        <v>32</v>
      </c>
      <c r="G61" s="358">
        <v>22</v>
      </c>
      <c r="H61" s="359">
        <v>23</v>
      </c>
    </row>
    <row r="62" spans="2:8" ht="45.75" customHeight="1" thickBot="1" x14ac:dyDescent="0.25">
      <c r="B62" s="124"/>
      <c r="C62" s="1205" t="s">
        <v>567</v>
      </c>
      <c r="D62" s="1206"/>
      <c r="E62" s="1207"/>
      <c r="F62" s="360">
        <v>24</v>
      </c>
      <c r="G62" s="360">
        <v>24</v>
      </c>
      <c r="H62" s="361">
        <v>20</v>
      </c>
    </row>
    <row r="63" spans="2:8" ht="52.5" customHeight="1" thickBot="1" x14ac:dyDescent="0.25">
      <c r="B63" s="125"/>
      <c r="C63" s="1208" t="s">
        <v>49</v>
      </c>
      <c r="D63" s="1208"/>
      <c r="E63" s="1209"/>
      <c r="F63" s="362">
        <v>2108</v>
      </c>
      <c r="G63" s="362">
        <v>2237</v>
      </c>
      <c r="H63" s="363">
        <v>2287</v>
      </c>
    </row>
    <row r="64" spans="2:8" ht="13.2" x14ac:dyDescent="0.2"/>
  </sheetData>
  <sheetProtection algorithmName="SHA-512" hashValue="P8Te8bKPH2DixE6ML/0FjhU+66/M1iCaoggF/nzIehpF1xniai2QcpkCKP61ksHMdYljoYOaWu7+DhoM4bjVYg==" saltValue="oWHt4KB5GaZaxQ5TYyqf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41930</v>
      </c>
      <c r="E3" s="144"/>
      <c r="F3" s="145">
        <v>52068</v>
      </c>
      <c r="G3" s="146"/>
      <c r="H3" s="147"/>
    </row>
    <row r="4" spans="1:8" x14ac:dyDescent="0.2">
      <c r="A4" s="148"/>
      <c r="B4" s="149"/>
      <c r="C4" s="150"/>
      <c r="D4" s="151">
        <v>20030</v>
      </c>
      <c r="E4" s="152"/>
      <c r="F4" s="153">
        <v>26936</v>
      </c>
      <c r="G4" s="154"/>
      <c r="H4" s="155"/>
    </row>
    <row r="5" spans="1:8" x14ac:dyDescent="0.2">
      <c r="A5" s="136" t="s">
        <v>520</v>
      </c>
      <c r="B5" s="141"/>
      <c r="C5" s="142"/>
      <c r="D5" s="143">
        <v>56205</v>
      </c>
      <c r="E5" s="144"/>
      <c r="F5" s="145">
        <v>47161</v>
      </c>
      <c r="G5" s="146"/>
      <c r="H5" s="147"/>
    </row>
    <row r="6" spans="1:8" x14ac:dyDescent="0.2">
      <c r="A6" s="148"/>
      <c r="B6" s="149"/>
      <c r="C6" s="150"/>
      <c r="D6" s="151">
        <v>38871</v>
      </c>
      <c r="E6" s="152"/>
      <c r="F6" s="153">
        <v>24595</v>
      </c>
      <c r="G6" s="154"/>
      <c r="H6" s="155"/>
    </row>
    <row r="7" spans="1:8" x14ac:dyDescent="0.2">
      <c r="A7" s="136" t="s">
        <v>521</v>
      </c>
      <c r="B7" s="141"/>
      <c r="C7" s="142"/>
      <c r="D7" s="143">
        <v>32635</v>
      </c>
      <c r="E7" s="144"/>
      <c r="F7" s="145">
        <v>43423</v>
      </c>
      <c r="G7" s="146"/>
      <c r="H7" s="147"/>
    </row>
    <row r="8" spans="1:8" x14ac:dyDescent="0.2">
      <c r="A8" s="148"/>
      <c r="B8" s="149"/>
      <c r="C8" s="150"/>
      <c r="D8" s="151">
        <v>18293</v>
      </c>
      <c r="E8" s="152"/>
      <c r="F8" s="153">
        <v>22207</v>
      </c>
      <c r="G8" s="154"/>
      <c r="H8" s="155"/>
    </row>
    <row r="9" spans="1:8" x14ac:dyDescent="0.2">
      <c r="A9" s="136" t="s">
        <v>522</v>
      </c>
      <c r="B9" s="141"/>
      <c r="C9" s="142"/>
      <c r="D9" s="143">
        <v>54691</v>
      </c>
      <c r="E9" s="144"/>
      <c r="F9" s="145">
        <v>45265</v>
      </c>
      <c r="G9" s="146"/>
      <c r="H9" s="147"/>
    </row>
    <row r="10" spans="1:8" x14ac:dyDescent="0.2">
      <c r="A10" s="148"/>
      <c r="B10" s="149"/>
      <c r="C10" s="150"/>
      <c r="D10" s="151">
        <v>11800</v>
      </c>
      <c r="E10" s="152"/>
      <c r="F10" s="153">
        <v>22600</v>
      </c>
      <c r="G10" s="154"/>
      <c r="H10" s="155"/>
    </row>
    <row r="11" spans="1:8" x14ac:dyDescent="0.2">
      <c r="A11" s="136" t="s">
        <v>523</v>
      </c>
      <c r="B11" s="141"/>
      <c r="C11" s="142"/>
      <c r="D11" s="143">
        <v>97706</v>
      </c>
      <c r="E11" s="144"/>
      <c r="F11" s="145">
        <v>54621</v>
      </c>
      <c r="G11" s="146"/>
      <c r="H11" s="147"/>
    </row>
    <row r="12" spans="1:8" x14ac:dyDescent="0.2">
      <c r="A12" s="148"/>
      <c r="B12" s="149"/>
      <c r="C12" s="156"/>
      <c r="D12" s="151">
        <v>44217</v>
      </c>
      <c r="E12" s="152"/>
      <c r="F12" s="153">
        <v>30892</v>
      </c>
      <c r="G12" s="154"/>
      <c r="H12" s="155"/>
    </row>
    <row r="13" spans="1:8" x14ac:dyDescent="0.2">
      <c r="A13" s="136"/>
      <c r="B13" s="141"/>
      <c r="C13" s="157"/>
      <c r="D13" s="158">
        <v>56633</v>
      </c>
      <c r="E13" s="159"/>
      <c r="F13" s="160">
        <v>48508</v>
      </c>
      <c r="G13" s="161"/>
      <c r="H13" s="147"/>
    </row>
    <row r="14" spans="1:8" x14ac:dyDescent="0.2">
      <c r="A14" s="148"/>
      <c r="B14" s="149"/>
      <c r="C14" s="150"/>
      <c r="D14" s="151">
        <v>26642</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11.41</v>
      </c>
      <c r="C19" s="162">
        <f>ROUND(VALUE(SUBSTITUTE(実質収支比率等に係る経年分析!G$48,"▲","-")),2)</f>
        <v>14.79</v>
      </c>
      <c r="D19" s="162">
        <f>ROUND(VALUE(SUBSTITUTE(実質収支比率等に係る経年分析!H$48,"▲","-")),2)</f>
        <v>12.51</v>
      </c>
      <c r="E19" s="162">
        <f>ROUND(VALUE(SUBSTITUTE(実質収支比率等に係る経年分析!I$48,"▲","-")),2)</f>
        <v>6.6</v>
      </c>
      <c r="F19" s="162">
        <f>ROUND(VALUE(SUBSTITUTE(実質収支比率等に係る経年分析!J$48,"▲","-")),2)</f>
        <v>10.86</v>
      </c>
    </row>
    <row r="20" spans="1:11" x14ac:dyDescent="0.2">
      <c r="A20" s="162" t="s">
        <v>53</v>
      </c>
      <c r="B20" s="162">
        <f>ROUND(VALUE(SUBSTITUTE(実質収支比率等に係る経年分析!F$47,"▲","-")),2)</f>
        <v>23.87</v>
      </c>
      <c r="C20" s="162">
        <f>ROUND(VALUE(SUBSTITUTE(実質収支比率等に係る経年分析!G$47,"▲","-")),2)</f>
        <v>23.05</v>
      </c>
      <c r="D20" s="162">
        <f>ROUND(VALUE(SUBSTITUTE(実質収支比率等に係る経年分析!H$47,"▲","-")),2)</f>
        <v>23.64</v>
      </c>
      <c r="E20" s="162">
        <f>ROUND(VALUE(SUBSTITUTE(実質収支比率等に係る経年分析!I$47,"▲","-")),2)</f>
        <v>23.47</v>
      </c>
      <c r="F20" s="162">
        <f>ROUND(VALUE(SUBSTITUTE(実質収支比率等に係る経年分析!J$47,"▲","-")),2)</f>
        <v>22.71</v>
      </c>
    </row>
    <row r="21" spans="1:11" x14ac:dyDescent="0.2">
      <c r="A21" s="162" t="s">
        <v>54</v>
      </c>
      <c r="B21" s="162">
        <f>IF(ISNUMBER(VALUE(SUBSTITUTE(実質収支比率等に係る経年分析!F$49,"▲","-"))),ROUND(VALUE(SUBSTITUTE(実質収支比率等に係る経年分析!F$49,"▲","-")),2),NA())</f>
        <v>3.63</v>
      </c>
      <c r="C21" s="162">
        <f>IF(ISNUMBER(VALUE(SUBSTITUTE(実質収支比率等に係る経年分析!G$49,"▲","-"))),ROUND(VALUE(SUBSTITUTE(実質収支比率等に係る経年分析!G$49,"▲","-")),2),NA())</f>
        <v>4.91</v>
      </c>
      <c r="D21" s="162">
        <f>IF(ISNUMBER(VALUE(SUBSTITUTE(実質収支比率等に係る経年分析!H$49,"▲","-"))),ROUND(VALUE(SUBSTITUTE(実質収支比率等に係る経年分析!H$49,"▲","-")),2),NA())</f>
        <v>-2.36</v>
      </c>
      <c r="E21" s="162">
        <f>IF(ISNUMBER(VALUE(SUBSTITUTE(実質収支比率等に係る経年分析!I$49,"▲","-"))),ROUND(VALUE(SUBSTITUTE(実質収支比率等に係る経年分析!I$49,"▲","-")),2),NA())</f>
        <v>-5.54</v>
      </c>
      <c r="F21" s="162">
        <f>IF(ISNUMBER(VALUE(SUBSTITUTE(実質収支比率等に係る経年分析!J$49,"▲","-"))),ROUND(VALUE(SUBSTITUTE(実質収支比率等に係る経年分析!J$49,"▲","-")),2),NA())</f>
        <v>4.83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し尿浄化槽管理特別会計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0.87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1.1299999999999999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1.74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1.24</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1.68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2.48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2.61</v>
      </c>
    </row>
    <row r="34" spans="1:16" x14ac:dyDescent="0.2">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8.2100000000000009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7.79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6.35</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15.5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18.420000000000002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16.100000000000001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9.89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13.69</v>
      </c>
    </row>
    <row r="36" spans="1:16" x14ac:dyDescent="0.2">
      <c r="A36" s="163" t="str">
        <f>IF(連結実質赤字比率に係る赤字・黒字の構成分析!C$34="",NA(),連結実質赤字比率に係る赤字・黒字の構成分析!C$34)</f>
        <v>住宅新築資金等貸付事業特別会計</v>
      </c>
      <c r="B36" s="163">
        <f>IF(ROUND(VALUE(SUBSTITUTE(連結実質赤字比率に係る赤字・黒字の構成分析!F$34,"▲", "-")), 2) &lt; 0, ABS(ROUND(VALUE(SUBSTITUTE(連結実質赤字比率に係る赤字・黒字の構成分析!F$34,"▲", "-")), 2)), NA())</f>
        <v>4.0999999999999996</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3.64</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3.59</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3.29</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2.83</v>
      </c>
      <c r="K36" s="163" t="e">
        <f>IF(ROUND(VALUE(SUBSTITUTE(連結実質赤字比率に係る赤字・黒字の構成分析!J$34,"▲", "-")), 2) &gt;= 0, ABS(ROUND(VALUE(SUBSTITUTE(連結実質赤字比率に係る赤字・黒字の構成分析!J$34,"▲", "-")), 2)), NA())</f>
        <v>#N/A</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740</v>
      </c>
      <c r="E42" s="164"/>
      <c r="F42" s="164"/>
      <c r="G42" s="164">
        <f>'実質公債費比率（分子）の構造'!L$52</f>
        <v>763</v>
      </c>
      <c r="H42" s="164"/>
      <c r="I42" s="164"/>
      <c r="J42" s="164">
        <f>'実質公債費比率（分子）の構造'!M$52</f>
        <v>790</v>
      </c>
      <c r="K42" s="164"/>
      <c r="L42" s="164"/>
      <c r="M42" s="164">
        <f>'実質公債費比率（分子）の構造'!N$52</f>
        <v>807</v>
      </c>
      <c r="N42" s="164"/>
      <c r="O42" s="164"/>
      <c r="P42" s="164">
        <f>'実質公債費比率（分子）の構造'!O$52</f>
        <v>782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f>'実質公債費比率（分子）の構造'!N$51</f>
        <v>0</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14</v>
      </c>
      <c r="C45" s="164"/>
      <c r="D45" s="164"/>
      <c r="E45" s="164">
        <f>'実質公債費比率（分子）の構造'!L$49</f>
        <v>19</v>
      </c>
      <c r="F45" s="164"/>
      <c r="G45" s="164"/>
      <c r="H45" s="164">
        <f>'実質公債費比率（分子）の構造'!M$49</f>
        <v>19</v>
      </c>
      <c r="I45" s="164"/>
      <c r="J45" s="164"/>
      <c r="K45" s="164">
        <f>'実質公債費比率（分子）の構造'!N$49</f>
        <v>22</v>
      </c>
      <c r="L45" s="164"/>
      <c r="M45" s="164"/>
      <c r="N45" s="164">
        <f>'実質公債費比率（分子）の構造'!O$49</f>
        <v>26</v>
      </c>
      <c r="O45" s="164"/>
      <c r="P45" s="164"/>
    </row>
    <row r="46" spans="1:16" x14ac:dyDescent="0.2">
      <c r="A46" s="164" t="s">
        <v>64</v>
      </c>
      <c r="B46" s="164">
        <f>'実質公債費比率（分子）の構造'!K$48</f>
        <v>260</v>
      </c>
      <c r="C46" s="164"/>
      <c r="D46" s="164"/>
      <c r="E46" s="164">
        <f>'実質公債費比率（分子）の構造'!L$48</f>
        <v>210</v>
      </c>
      <c r="F46" s="164"/>
      <c r="G46" s="164"/>
      <c r="H46" s="164">
        <f>'実質公債費比率（分子）の構造'!M$48</f>
        <v>280</v>
      </c>
      <c r="I46" s="164"/>
      <c r="J46" s="164"/>
      <c r="K46" s="164">
        <f>'実質公債費比率（分子）の構造'!N$48</f>
        <v>225</v>
      </c>
      <c r="L46" s="164"/>
      <c r="M46" s="164"/>
      <c r="N46" s="164">
        <f>'実質公債費比率（分子）の構造'!O$48</f>
        <v>228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559</v>
      </c>
      <c r="C49" s="164"/>
      <c r="D49" s="164"/>
      <c r="E49" s="164">
        <f>'実質公債費比率（分子）の構造'!L$45</f>
        <v>621</v>
      </c>
      <c r="F49" s="164"/>
      <c r="G49" s="164"/>
      <c r="H49" s="164">
        <f>'実質公債費比率（分子）の構造'!M$45</f>
        <v>761</v>
      </c>
      <c r="I49" s="164"/>
      <c r="J49" s="164"/>
      <c r="K49" s="164">
        <f>'実質公債費比率（分子）の構造'!N$45</f>
        <v>763</v>
      </c>
      <c r="L49" s="164"/>
      <c r="M49" s="164"/>
      <c r="N49" s="164">
        <f>'実質公債費比率（分子）の構造'!O$45</f>
        <v>766</v>
      </c>
      <c r="O49" s="164"/>
      <c r="P49" s="164"/>
    </row>
    <row r="50" spans="1:16" x14ac:dyDescent="0.2">
      <c r="A50" s="164" t="s">
        <v>67</v>
      </c>
      <c r="B50" s="164" t="e">
        <f>NA()</f>
        <v>#N/A</v>
      </c>
      <c r="C50" s="164">
        <f>IF(ISNUMBER('実質公債費比率（分子）の構造'!K$53),'実質公債費比率（分子）の構造'!K$53,NA())</f>
        <v>93</v>
      </c>
      <c r="D50" s="164" t="e">
        <f>NA()</f>
        <v>#N/A</v>
      </c>
      <c r="E50" s="164" t="e">
        <f>NA()</f>
        <v>#N/A</v>
      </c>
      <c r="F50" s="164">
        <f>IF(ISNUMBER('実質公債費比率（分子）の構造'!L$53),'実質公債費比率（分子）の構造'!L$53,NA())</f>
        <v>87</v>
      </c>
      <c r="G50" s="164" t="e">
        <f>NA()</f>
        <v>#N/A</v>
      </c>
      <c r="H50" s="164" t="e">
        <f>NA()</f>
        <v>#N/A</v>
      </c>
      <c r="I50" s="164">
        <f>IF(ISNUMBER('実質公債費比率（分子）の構造'!M$53),'実質公債費比率（分子）の構造'!M$53,NA())</f>
        <v>270</v>
      </c>
      <c r="J50" s="164" t="e">
        <f>NA()</f>
        <v>#N/A</v>
      </c>
      <c r="K50" s="164" t="e">
        <f>NA()</f>
        <v>#N/A</v>
      </c>
      <c r="L50" s="164">
        <f>IF(ISNUMBER('実質公債費比率（分子）の構造'!N$53),'実質公債費比率（分子）の構造'!N$53,NA())</f>
        <v>203</v>
      </c>
      <c r="M50" s="164" t="e">
        <f>NA()</f>
        <v>#N/A</v>
      </c>
      <c r="N50" s="164" t="e">
        <f>NA()</f>
        <v>#N/A</v>
      </c>
      <c r="O50" s="164">
        <f>IF(ISNUMBER('実質公債費比率（分子）の構造'!O$53),'実質公債費比率（分子）の構造'!O$53,NA())</f>
        <v>238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8307</v>
      </c>
      <c r="E56" s="163"/>
      <c r="F56" s="163"/>
      <c r="G56" s="163">
        <f>'将来負担比率（分子）の構造'!J$52</f>
        <v>7980</v>
      </c>
      <c r="H56" s="163"/>
      <c r="I56" s="163"/>
      <c r="J56" s="163">
        <f>'将来負担比率（分子）の構造'!K$52</f>
        <v>7725</v>
      </c>
      <c r="K56" s="163"/>
      <c r="L56" s="163"/>
      <c r="M56" s="163">
        <f>'将来負担比率（分子）の構造'!L$52</f>
        <v>7693</v>
      </c>
      <c r="N56" s="163"/>
      <c r="O56" s="163"/>
      <c r="P56" s="163">
        <f>'将来負担比率（分子）の構造'!M$52</f>
        <v>7811</v>
      </c>
    </row>
    <row r="57" spans="1:16" x14ac:dyDescent="0.2">
      <c r="A57" s="163" t="s">
        <v>42</v>
      </c>
      <c r="B57" s="163"/>
      <c r="C57" s="163"/>
      <c r="D57" s="163">
        <f>'将来負担比率（分子）の構造'!I$51</f>
        <v>1734</v>
      </c>
      <c r="E57" s="163"/>
      <c r="F57" s="163"/>
      <c r="G57" s="163">
        <f>'将来負担比率（分子）の構造'!J$51</f>
        <v>1377</v>
      </c>
      <c r="H57" s="163"/>
      <c r="I57" s="163"/>
      <c r="J57" s="163">
        <f>'将来負担比率（分子）の構造'!K$51</f>
        <v>1135</v>
      </c>
      <c r="K57" s="163"/>
      <c r="L57" s="163"/>
      <c r="M57" s="163">
        <f>'将来負担比率（分子）の構造'!L$51</f>
        <v>1002</v>
      </c>
      <c r="N57" s="163"/>
      <c r="O57" s="163"/>
      <c r="P57" s="163">
        <f>'将来負担比率（分子）の構造'!M$51</f>
        <v>870</v>
      </c>
    </row>
    <row r="58" spans="1:16" x14ac:dyDescent="0.2">
      <c r="A58" s="163" t="s">
        <v>41</v>
      </c>
      <c r="B58" s="163"/>
      <c r="C58" s="163"/>
      <c r="D58" s="163">
        <f>'将来負担比率（分子）の構造'!I$50</f>
        <v>1850</v>
      </c>
      <c r="E58" s="163"/>
      <c r="F58" s="163"/>
      <c r="G58" s="163">
        <f>'将来負担比率（分子）の構造'!J$50</f>
        <v>2080</v>
      </c>
      <c r="H58" s="163"/>
      <c r="I58" s="163"/>
      <c r="J58" s="163">
        <f>'将来負担比率（分子）の構造'!K$50</f>
        <v>2194</v>
      </c>
      <c r="K58" s="163"/>
      <c r="L58" s="163"/>
      <c r="M58" s="163">
        <f>'将来負担比率（分子）の構造'!L$50</f>
        <v>2323</v>
      </c>
      <c r="N58" s="163"/>
      <c r="O58" s="163"/>
      <c r="P58" s="163">
        <f>'将来負担比率（分子）の構造'!M$50</f>
        <v>2377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1027</v>
      </c>
      <c r="C62" s="163"/>
      <c r="D62" s="163"/>
      <c r="E62" s="163">
        <f>'将来負担比率（分子）の構造'!J$45</f>
        <v>867</v>
      </c>
      <c r="F62" s="163"/>
      <c r="G62" s="163"/>
      <c r="H62" s="163">
        <f>'将来負担比率（分子）の構造'!K$45</f>
        <v>796</v>
      </c>
      <c r="I62" s="163"/>
      <c r="J62" s="163"/>
      <c r="K62" s="163">
        <f>'将来負担比率（分子）の構造'!L$45</f>
        <v>680</v>
      </c>
      <c r="L62" s="163"/>
      <c r="M62" s="163"/>
      <c r="N62" s="163">
        <f>'将来負担比率（分子）の構造'!M$45</f>
        <v>570</v>
      </c>
      <c r="O62" s="163"/>
      <c r="P62" s="163"/>
    </row>
    <row r="63" spans="1:16" x14ac:dyDescent="0.2">
      <c r="A63" s="163" t="s">
        <v>34</v>
      </c>
      <c r="B63" s="163">
        <f>'将来負担比率（分子）の構造'!I$44</f>
        <v>130</v>
      </c>
      <c r="C63" s="163"/>
      <c r="D63" s="163"/>
      <c r="E63" s="163">
        <f>'将来負担比率（分子）の構造'!J$44</f>
        <v>152</v>
      </c>
      <c r="F63" s="163"/>
      <c r="G63" s="163"/>
      <c r="H63" s="163">
        <f>'将来負担比率（分子）の構造'!K$44</f>
        <v>149</v>
      </c>
      <c r="I63" s="163"/>
      <c r="J63" s="163"/>
      <c r="K63" s="163">
        <f>'将来負担比率（分子）の構造'!L$44</f>
        <v>138</v>
      </c>
      <c r="L63" s="163"/>
      <c r="M63" s="163"/>
      <c r="N63" s="163">
        <f>'将来負担比率（分子）の構造'!M$44</f>
        <v>132</v>
      </c>
      <c r="O63" s="163"/>
      <c r="P63" s="163"/>
    </row>
    <row r="64" spans="1:16" x14ac:dyDescent="0.2">
      <c r="A64" s="163" t="s">
        <v>33</v>
      </c>
      <c r="B64" s="163">
        <f>'将来負担比率（分子）の構造'!I$43</f>
        <v>3461</v>
      </c>
      <c r="C64" s="163"/>
      <c r="D64" s="163"/>
      <c r="E64" s="163">
        <f>'将来負担比率（分子）の構造'!J$43</f>
        <v>3042</v>
      </c>
      <c r="F64" s="163"/>
      <c r="G64" s="163"/>
      <c r="H64" s="163">
        <f>'将来負担比率（分子）の構造'!K$43</f>
        <v>3009</v>
      </c>
      <c r="I64" s="163"/>
      <c r="J64" s="163"/>
      <c r="K64" s="163">
        <f>'将来負担比率（分子）の構造'!L$43</f>
        <v>2794</v>
      </c>
      <c r="L64" s="163"/>
      <c r="M64" s="163"/>
      <c r="N64" s="163">
        <f>'将来負担比率（分子）の構造'!M$43</f>
        <v>2776</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9503</v>
      </c>
      <c r="C66" s="163"/>
      <c r="D66" s="163"/>
      <c r="E66" s="163">
        <f>'将来負担比率（分子）の構造'!J$41</f>
        <v>9896</v>
      </c>
      <c r="F66" s="163"/>
      <c r="G66" s="163"/>
      <c r="H66" s="163">
        <f>'将来負担比率（分子）の構造'!K$41</f>
        <v>9482</v>
      </c>
      <c r="I66" s="163"/>
      <c r="J66" s="163"/>
      <c r="K66" s="163">
        <f>'将来負担比率（分子）の構造'!L$41</f>
        <v>9575</v>
      </c>
      <c r="L66" s="163"/>
      <c r="M66" s="163"/>
      <c r="N66" s="163">
        <f>'将来負担比率（分子）の構造'!M$41</f>
        <v>11031</v>
      </c>
      <c r="O66" s="163"/>
      <c r="P66" s="163"/>
    </row>
    <row r="67" spans="1:16" x14ac:dyDescent="0.2">
      <c r="A67" s="163" t="s">
        <v>71</v>
      </c>
      <c r="B67" s="163" t="e">
        <f>NA()</f>
        <v>#N/A</v>
      </c>
      <c r="C67" s="163">
        <f>IF(ISNUMBER('将来負担比率（分子）の構造'!I$53), IF('将来負担比率（分子）の構造'!I$53 &lt; 0, 0, '将来負担比率（分子）の構造'!I$53), NA())</f>
        <v>2230</v>
      </c>
      <c r="D67" s="163" t="e">
        <f>NA()</f>
        <v>#N/A</v>
      </c>
      <c r="E67" s="163" t="e">
        <f>NA()</f>
        <v>#N/A</v>
      </c>
      <c r="F67" s="163">
        <f>IF(ISNUMBER('将来負担比率（分子）の構造'!J$53), IF('将来負担比率（分子）の構造'!J$53 &lt; 0, 0, '将来負担比率（分子）の構造'!J$53), NA())</f>
        <v>2520</v>
      </c>
      <c r="G67" s="163" t="e">
        <f>NA()</f>
        <v>#N/A</v>
      </c>
      <c r="H67" s="163" t="e">
        <f>NA()</f>
        <v>#N/A</v>
      </c>
      <c r="I67" s="163">
        <f>IF(ISNUMBER('将来負担比率（分子）の構造'!K$53), IF('将来負担比率（分子）の構造'!K$53 &lt; 0, 0, '将来負担比率（分子）の構造'!K$53), NA())</f>
        <v>2382</v>
      </c>
      <c r="J67" s="163" t="e">
        <f>NA()</f>
        <v>#N/A</v>
      </c>
      <c r="K67" s="163" t="e">
        <f>NA()</f>
        <v>#N/A</v>
      </c>
      <c r="L67" s="163">
        <f>IF(ISNUMBER('将来負担比率（分子）の構造'!L$53), IF('将来負担比率（分子）の構造'!L$53 &lt; 0, 0, '将来負担比率（分子）の構造'!L$53), NA())</f>
        <v>2170</v>
      </c>
      <c r="M67" s="163" t="e">
        <f>NA()</f>
        <v>#N/A</v>
      </c>
      <c r="N67" s="163" t="e">
        <f>NA()</f>
        <v>#N/A</v>
      </c>
      <c r="O67" s="163">
        <f>IF(ISNUMBER('将来負担比率（分子）の構造'!M$53), IF('将来負担比率（分子）の構造'!M$53 &lt; 0, 0, '将来負担比率（分子）の構造'!M$53), NA())</f>
        <v>3451</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1260</v>
      </c>
      <c r="C72" s="167">
        <f>基金残高に係る経年分析!G55</f>
        <v>1270</v>
      </c>
      <c r="D72" s="167">
        <f>基金残高に係る経年分析!H55</f>
        <v>1286</v>
      </c>
    </row>
    <row r="73" spans="1:16" x14ac:dyDescent="0.2">
      <c r="A73" s="166" t="s">
        <v>74</v>
      </c>
      <c r="B73" s="167">
        <f>基金残高に係る経年分析!F56</f>
        <v>159</v>
      </c>
      <c r="C73" s="167">
        <f>基金残高に係る経年分析!G56</f>
        <v>185</v>
      </c>
      <c r="D73" s="167">
        <f>基金残高に係る経年分析!H56</f>
        <v>218</v>
      </c>
    </row>
    <row r="74" spans="1:16" x14ac:dyDescent="0.2">
      <c r="A74" s="166" t="s">
        <v>75</v>
      </c>
      <c r="B74" s="167">
        <f>基金残高に係る経年分析!F57</f>
        <v>689</v>
      </c>
      <c r="C74" s="167">
        <f>基金残高に係る経年分析!G57</f>
        <v>782</v>
      </c>
      <c r="D74" s="167">
        <f>基金残高に係る経年分析!H57</f>
        <v>784</v>
      </c>
    </row>
  </sheetData>
  <sheetProtection algorithmName="SHA-512" hashValue="5Me22x+VilmW/3ZlT/xGJXHBQM1mAvYPC9x+2igwT0V6x88rv5/l2lRsJfcB26gw2PaHNndP5Yo0p4iRvPcmPg==" saltValue="sVF5RBczU5UtRu2pLAhX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2121611</v>
      </c>
      <c r="S5" s="613"/>
      <c r="T5" s="613"/>
      <c r="U5" s="613"/>
      <c r="V5" s="613"/>
      <c r="W5" s="613"/>
      <c r="X5" s="613"/>
      <c r="Y5" s="614"/>
      <c r="Z5" s="615">
        <v>16.399999999999999</v>
      </c>
      <c r="AA5" s="615"/>
      <c r="AB5" s="615"/>
      <c r="AC5" s="615"/>
      <c r="AD5" s="616">
        <v>2008493</v>
      </c>
      <c r="AE5" s="616"/>
      <c r="AF5" s="616"/>
      <c r="AG5" s="616"/>
      <c r="AH5" s="616"/>
      <c r="AI5" s="616"/>
      <c r="AJ5" s="616"/>
      <c r="AK5" s="616"/>
      <c r="AL5" s="617">
        <v>34.700000000000003</v>
      </c>
      <c r="AM5" s="618"/>
      <c r="AN5" s="618"/>
      <c r="AO5" s="619"/>
      <c r="AP5" s="609" t="s">
        <v>216</v>
      </c>
      <c r="AQ5" s="610"/>
      <c r="AR5" s="610"/>
      <c r="AS5" s="610"/>
      <c r="AT5" s="610"/>
      <c r="AU5" s="610"/>
      <c r="AV5" s="610"/>
      <c r="AW5" s="610"/>
      <c r="AX5" s="610"/>
      <c r="AY5" s="610"/>
      <c r="AZ5" s="610"/>
      <c r="BA5" s="610"/>
      <c r="BB5" s="610"/>
      <c r="BC5" s="610"/>
      <c r="BD5" s="610"/>
      <c r="BE5" s="610"/>
      <c r="BF5" s="611"/>
      <c r="BG5" s="623">
        <v>2005201</v>
      </c>
      <c r="BH5" s="624"/>
      <c r="BI5" s="624"/>
      <c r="BJ5" s="624"/>
      <c r="BK5" s="624"/>
      <c r="BL5" s="624"/>
      <c r="BM5" s="624"/>
      <c r="BN5" s="625"/>
      <c r="BO5" s="626">
        <v>94.5</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59821</v>
      </c>
      <c r="S6" s="624"/>
      <c r="T6" s="624"/>
      <c r="U6" s="624"/>
      <c r="V6" s="624"/>
      <c r="W6" s="624"/>
      <c r="X6" s="624"/>
      <c r="Y6" s="625"/>
      <c r="Z6" s="626">
        <v>0.5</v>
      </c>
      <c r="AA6" s="626"/>
      <c r="AB6" s="626"/>
      <c r="AC6" s="626"/>
      <c r="AD6" s="627">
        <v>59821</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2005201</v>
      </c>
      <c r="BH6" s="624"/>
      <c r="BI6" s="624"/>
      <c r="BJ6" s="624"/>
      <c r="BK6" s="624"/>
      <c r="BL6" s="624"/>
      <c r="BM6" s="624"/>
      <c r="BN6" s="625"/>
      <c r="BO6" s="626">
        <v>94.5</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85956</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85956</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1720</v>
      </c>
      <c r="S7" s="624"/>
      <c r="T7" s="624"/>
      <c r="U7" s="624"/>
      <c r="V7" s="624"/>
      <c r="W7" s="624"/>
      <c r="X7" s="624"/>
      <c r="Y7" s="625"/>
      <c r="Z7" s="626">
        <v>0</v>
      </c>
      <c r="AA7" s="626"/>
      <c r="AB7" s="626"/>
      <c r="AC7" s="626"/>
      <c r="AD7" s="627">
        <v>1720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1118358</v>
      </c>
      <c r="BH7" s="624"/>
      <c r="BI7" s="624"/>
      <c r="BJ7" s="624"/>
      <c r="BK7" s="624"/>
      <c r="BL7" s="624"/>
      <c r="BM7" s="624"/>
      <c r="BN7" s="625"/>
      <c r="BO7" s="626">
        <v>52.7</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1484601</v>
      </c>
      <c r="CS7" s="624"/>
      <c r="CT7" s="624"/>
      <c r="CU7" s="624"/>
      <c r="CV7" s="624"/>
      <c r="CW7" s="624"/>
      <c r="CX7" s="624"/>
      <c r="CY7" s="625"/>
      <c r="CZ7" s="626">
        <v>12.3</v>
      </c>
      <c r="DA7" s="626"/>
      <c r="DB7" s="626"/>
      <c r="DC7" s="626"/>
      <c r="DD7" s="632">
        <v>406939</v>
      </c>
      <c r="DE7" s="624"/>
      <c r="DF7" s="624"/>
      <c r="DG7" s="624"/>
      <c r="DH7" s="624"/>
      <c r="DI7" s="624"/>
      <c r="DJ7" s="624"/>
      <c r="DK7" s="624"/>
      <c r="DL7" s="624"/>
      <c r="DM7" s="624"/>
      <c r="DN7" s="624"/>
      <c r="DO7" s="624"/>
      <c r="DP7" s="625"/>
      <c r="DQ7" s="632">
        <v>1075845</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50524</v>
      </c>
      <c r="S8" s="624"/>
      <c r="T8" s="624"/>
      <c r="U8" s="624"/>
      <c r="V8" s="624"/>
      <c r="W8" s="624"/>
      <c r="X8" s="624"/>
      <c r="Y8" s="625"/>
      <c r="Z8" s="626">
        <v>0.4</v>
      </c>
      <c r="AA8" s="626"/>
      <c r="AB8" s="626"/>
      <c r="AC8" s="626"/>
      <c r="AD8" s="627">
        <v>50524</v>
      </c>
      <c r="AE8" s="627"/>
      <c r="AF8" s="627"/>
      <c r="AG8" s="627"/>
      <c r="AH8" s="627"/>
      <c r="AI8" s="627"/>
      <c r="AJ8" s="627"/>
      <c r="AK8" s="627"/>
      <c r="AL8" s="628">
        <v>0.9</v>
      </c>
      <c r="AM8" s="629"/>
      <c r="AN8" s="629"/>
      <c r="AO8" s="630"/>
      <c r="AP8" s="620" t="s">
        <v>227</v>
      </c>
      <c r="AQ8" s="621"/>
      <c r="AR8" s="621"/>
      <c r="AS8" s="621"/>
      <c r="AT8" s="621"/>
      <c r="AU8" s="621"/>
      <c r="AV8" s="621"/>
      <c r="AW8" s="621"/>
      <c r="AX8" s="621"/>
      <c r="AY8" s="621"/>
      <c r="AZ8" s="621"/>
      <c r="BA8" s="621"/>
      <c r="BB8" s="621"/>
      <c r="BC8" s="621"/>
      <c r="BD8" s="621"/>
      <c r="BE8" s="621"/>
      <c r="BF8" s="622"/>
      <c r="BG8" s="623">
        <v>33569</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4001706</v>
      </c>
      <c r="CS8" s="624"/>
      <c r="CT8" s="624"/>
      <c r="CU8" s="624"/>
      <c r="CV8" s="624"/>
      <c r="CW8" s="624"/>
      <c r="CX8" s="624"/>
      <c r="CY8" s="625"/>
      <c r="CZ8" s="626">
        <v>33.200000000000003</v>
      </c>
      <c r="DA8" s="626"/>
      <c r="DB8" s="626"/>
      <c r="DC8" s="626"/>
      <c r="DD8" s="632">
        <v>10650</v>
      </c>
      <c r="DE8" s="624"/>
      <c r="DF8" s="624"/>
      <c r="DG8" s="624"/>
      <c r="DH8" s="624"/>
      <c r="DI8" s="624"/>
      <c r="DJ8" s="624"/>
      <c r="DK8" s="624"/>
      <c r="DL8" s="624"/>
      <c r="DM8" s="624"/>
      <c r="DN8" s="624"/>
      <c r="DO8" s="624"/>
      <c r="DP8" s="625"/>
      <c r="DQ8" s="632">
        <v>1866881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66342</v>
      </c>
      <c r="S9" s="624"/>
      <c r="T9" s="624"/>
      <c r="U9" s="624"/>
      <c r="V9" s="624"/>
      <c r="W9" s="624"/>
      <c r="X9" s="624"/>
      <c r="Y9" s="625"/>
      <c r="Z9" s="626">
        <v>0.5</v>
      </c>
      <c r="AA9" s="626"/>
      <c r="AB9" s="626"/>
      <c r="AC9" s="626"/>
      <c r="AD9" s="627">
        <v>66342</v>
      </c>
      <c r="AE9" s="627"/>
      <c r="AF9" s="627"/>
      <c r="AG9" s="627"/>
      <c r="AH9" s="627"/>
      <c r="AI9" s="627"/>
      <c r="AJ9" s="627"/>
      <c r="AK9" s="627"/>
      <c r="AL9" s="628">
        <v>1.1000000000000001</v>
      </c>
      <c r="AM9" s="629"/>
      <c r="AN9" s="629"/>
      <c r="AO9" s="630"/>
      <c r="AP9" s="620" t="s">
        <v>230</v>
      </c>
      <c r="AQ9" s="621"/>
      <c r="AR9" s="621"/>
      <c r="AS9" s="621"/>
      <c r="AT9" s="621"/>
      <c r="AU9" s="621"/>
      <c r="AV9" s="621"/>
      <c r="AW9" s="621"/>
      <c r="AX9" s="621"/>
      <c r="AY9" s="621"/>
      <c r="AZ9" s="621"/>
      <c r="BA9" s="621"/>
      <c r="BB9" s="621"/>
      <c r="BC9" s="621"/>
      <c r="BD9" s="621"/>
      <c r="BE9" s="621"/>
      <c r="BF9" s="622"/>
      <c r="BG9" s="623">
        <v>1051138</v>
      </c>
      <c r="BH9" s="624"/>
      <c r="BI9" s="624"/>
      <c r="BJ9" s="624"/>
      <c r="BK9" s="624"/>
      <c r="BL9" s="624"/>
      <c r="BM9" s="624"/>
      <c r="BN9" s="625"/>
      <c r="BO9" s="626">
        <v>49.5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2479411</v>
      </c>
      <c r="CS9" s="624"/>
      <c r="CT9" s="624"/>
      <c r="CU9" s="624"/>
      <c r="CV9" s="624"/>
      <c r="CW9" s="624"/>
      <c r="CX9" s="624"/>
      <c r="CY9" s="625"/>
      <c r="CZ9" s="626">
        <v>20.6</v>
      </c>
      <c r="DA9" s="626"/>
      <c r="DB9" s="626"/>
      <c r="DC9" s="626"/>
      <c r="DD9" s="632">
        <v>553725</v>
      </c>
      <c r="DE9" s="624"/>
      <c r="DF9" s="624"/>
      <c r="DG9" s="624"/>
      <c r="DH9" s="624"/>
      <c r="DI9" s="624"/>
      <c r="DJ9" s="624"/>
      <c r="DK9" s="624"/>
      <c r="DL9" s="624"/>
      <c r="DM9" s="624"/>
      <c r="DN9" s="624"/>
      <c r="DO9" s="624"/>
      <c r="DP9" s="625"/>
      <c r="DQ9" s="632">
        <v>790042</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22310</v>
      </c>
      <c r="BH10" s="624"/>
      <c r="BI10" s="624"/>
      <c r="BJ10" s="624"/>
      <c r="BK10" s="624"/>
      <c r="BL10" s="624"/>
      <c r="BM10" s="624"/>
      <c r="BN10" s="625"/>
      <c r="BO10" s="626">
        <v>1.1000000000000001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476973</v>
      </c>
      <c r="S11" s="624"/>
      <c r="T11" s="624"/>
      <c r="U11" s="624"/>
      <c r="V11" s="624"/>
      <c r="W11" s="624"/>
      <c r="X11" s="624"/>
      <c r="Y11" s="625"/>
      <c r="Z11" s="628">
        <v>3.7</v>
      </c>
      <c r="AA11" s="629"/>
      <c r="AB11" s="629"/>
      <c r="AC11" s="635"/>
      <c r="AD11" s="632">
        <v>476973</v>
      </c>
      <c r="AE11" s="624"/>
      <c r="AF11" s="624"/>
      <c r="AG11" s="624"/>
      <c r="AH11" s="624"/>
      <c r="AI11" s="624"/>
      <c r="AJ11" s="624"/>
      <c r="AK11" s="625"/>
      <c r="AL11" s="628">
        <v>8.1999999999999993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11341</v>
      </c>
      <c r="BH11" s="624"/>
      <c r="BI11" s="624"/>
      <c r="BJ11" s="624"/>
      <c r="BK11" s="624"/>
      <c r="BL11" s="624"/>
      <c r="BM11" s="624"/>
      <c r="BN11" s="625"/>
      <c r="BO11" s="626">
        <v>0.5</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38157</v>
      </c>
      <c r="CS11" s="624"/>
      <c r="CT11" s="624"/>
      <c r="CU11" s="624"/>
      <c r="CV11" s="624"/>
      <c r="CW11" s="624"/>
      <c r="CX11" s="624"/>
      <c r="CY11" s="625"/>
      <c r="CZ11" s="626">
        <v>0.3</v>
      </c>
      <c r="DA11" s="626"/>
      <c r="DB11" s="626"/>
      <c r="DC11" s="626"/>
      <c r="DD11" s="632">
        <v>3854</v>
      </c>
      <c r="DE11" s="624"/>
      <c r="DF11" s="624"/>
      <c r="DG11" s="624"/>
      <c r="DH11" s="624"/>
      <c r="DI11" s="624"/>
      <c r="DJ11" s="624"/>
      <c r="DK11" s="624"/>
      <c r="DL11" s="624"/>
      <c r="DM11" s="624"/>
      <c r="DN11" s="624"/>
      <c r="DO11" s="624"/>
      <c r="DP11" s="625"/>
      <c r="DQ11" s="632">
        <v>33052</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766068</v>
      </c>
      <c r="BH12" s="624"/>
      <c r="BI12" s="624"/>
      <c r="BJ12" s="624"/>
      <c r="BK12" s="624"/>
      <c r="BL12" s="624"/>
      <c r="BM12" s="624"/>
      <c r="BN12" s="625"/>
      <c r="BO12" s="626">
        <v>36.1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60657</v>
      </c>
      <c r="CS12" s="624"/>
      <c r="CT12" s="624"/>
      <c r="CU12" s="624"/>
      <c r="CV12" s="624"/>
      <c r="CW12" s="624"/>
      <c r="CX12" s="624"/>
      <c r="CY12" s="625"/>
      <c r="CZ12" s="626">
        <v>0.5</v>
      </c>
      <c r="DA12" s="626"/>
      <c r="DB12" s="626"/>
      <c r="DC12" s="626"/>
      <c r="DD12" s="632">
        <v>2589</v>
      </c>
      <c r="DE12" s="624"/>
      <c r="DF12" s="624"/>
      <c r="DG12" s="624"/>
      <c r="DH12" s="624"/>
      <c r="DI12" s="624"/>
      <c r="DJ12" s="624"/>
      <c r="DK12" s="624"/>
      <c r="DL12" s="624"/>
      <c r="DM12" s="624"/>
      <c r="DN12" s="624"/>
      <c r="DO12" s="624"/>
      <c r="DP12" s="625"/>
      <c r="DQ12" s="632">
        <v>47900</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766068</v>
      </c>
      <c r="BH13" s="624"/>
      <c r="BI13" s="624"/>
      <c r="BJ13" s="624"/>
      <c r="BK13" s="624"/>
      <c r="BL13" s="624"/>
      <c r="BM13" s="624"/>
      <c r="BN13" s="625"/>
      <c r="BO13" s="626">
        <v>36.1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1689291</v>
      </c>
      <c r="CS13" s="624"/>
      <c r="CT13" s="624"/>
      <c r="CU13" s="624"/>
      <c r="CV13" s="624"/>
      <c r="CW13" s="624"/>
      <c r="CX13" s="624"/>
      <c r="CY13" s="625"/>
      <c r="CZ13" s="626">
        <v>14</v>
      </c>
      <c r="DA13" s="626"/>
      <c r="DB13" s="626"/>
      <c r="DC13" s="626"/>
      <c r="DD13" s="632">
        <v>1055929</v>
      </c>
      <c r="DE13" s="624"/>
      <c r="DF13" s="624"/>
      <c r="DG13" s="624"/>
      <c r="DH13" s="624"/>
      <c r="DI13" s="624"/>
      <c r="DJ13" s="624"/>
      <c r="DK13" s="624"/>
      <c r="DL13" s="624"/>
      <c r="DM13" s="624"/>
      <c r="DN13" s="624"/>
      <c r="DO13" s="624"/>
      <c r="DP13" s="625"/>
      <c r="DQ13" s="632">
        <v>643632</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56543</v>
      </c>
      <c r="BH14" s="624"/>
      <c r="BI14" s="624"/>
      <c r="BJ14" s="624"/>
      <c r="BK14" s="624"/>
      <c r="BL14" s="624"/>
      <c r="BM14" s="624"/>
      <c r="BN14" s="625"/>
      <c r="BO14" s="626">
        <v>2.7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343677</v>
      </c>
      <c r="CS14" s="624"/>
      <c r="CT14" s="624"/>
      <c r="CU14" s="624"/>
      <c r="CV14" s="624"/>
      <c r="CW14" s="624"/>
      <c r="CX14" s="624"/>
      <c r="CY14" s="625"/>
      <c r="CZ14" s="626">
        <v>2.8</v>
      </c>
      <c r="DA14" s="626"/>
      <c r="DB14" s="626"/>
      <c r="DC14" s="626"/>
      <c r="DD14" s="632" t="s">
        <v>122</v>
      </c>
      <c r="DE14" s="624"/>
      <c r="DF14" s="624"/>
      <c r="DG14" s="624"/>
      <c r="DH14" s="624"/>
      <c r="DI14" s="624"/>
      <c r="DJ14" s="624"/>
      <c r="DK14" s="624"/>
      <c r="DL14" s="624"/>
      <c r="DM14" s="624"/>
      <c r="DN14" s="624"/>
      <c r="DO14" s="624"/>
      <c r="DP14" s="625"/>
      <c r="DQ14" s="632">
        <v>310611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10157</v>
      </c>
      <c r="S15" s="624"/>
      <c r="T15" s="624"/>
      <c r="U15" s="624"/>
      <c r="V15" s="624"/>
      <c r="W15" s="624"/>
      <c r="X15" s="624"/>
      <c r="Y15" s="625"/>
      <c r="Z15" s="626">
        <v>0.1</v>
      </c>
      <c r="AA15" s="626"/>
      <c r="AB15" s="626"/>
      <c r="AC15" s="626"/>
      <c r="AD15" s="627">
        <v>10157</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64232</v>
      </c>
      <c r="BH15" s="624"/>
      <c r="BI15" s="624"/>
      <c r="BJ15" s="624"/>
      <c r="BK15" s="624"/>
      <c r="BL15" s="624"/>
      <c r="BM15" s="624"/>
      <c r="BN15" s="625"/>
      <c r="BO15" s="626">
        <v>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1113193</v>
      </c>
      <c r="CS15" s="624"/>
      <c r="CT15" s="624"/>
      <c r="CU15" s="624"/>
      <c r="CV15" s="624"/>
      <c r="CW15" s="624"/>
      <c r="CX15" s="624"/>
      <c r="CY15" s="625"/>
      <c r="CZ15" s="626">
        <v>9.1999999999999993</v>
      </c>
      <c r="DA15" s="626"/>
      <c r="DB15" s="626"/>
      <c r="DC15" s="626"/>
      <c r="DD15" s="632">
        <v>149947</v>
      </c>
      <c r="DE15" s="624"/>
      <c r="DF15" s="624"/>
      <c r="DG15" s="624"/>
      <c r="DH15" s="624"/>
      <c r="DI15" s="624"/>
      <c r="DJ15" s="624"/>
      <c r="DK15" s="624"/>
      <c r="DL15" s="624"/>
      <c r="DM15" s="624"/>
      <c r="DN15" s="624"/>
      <c r="DO15" s="624"/>
      <c r="DP15" s="625"/>
      <c r="DQ15" s="632">
        <v>798793</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18781</v>
      </c>
      <c r="S16" s="624"/>
      <c r="T16" s="624"/>
      <c r="U16" s="624"/>
      <c r="V16" s="624"/>
      <c r="W16" s="624"/>
      <c r="X16" s="624"/>
      <c r="Y16" s="625"/>
      <c r="Z16" s="626">
        <v>0.1</v>
      </c>
      <c r="AA16" s="626"/>
      <c r="AB16" s="626"/>
      <c r="AC16" s="626"/>
      <c r="AD16" s="627">
        <v>18781</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122027</v>
      </c>
      <c r="S17" s="624"/>
      <c r="T17" s="624"/>
      <c r="U17" s="624"/>
      <c r="V17" s="624"/>
      <c r="W17" s="624"/>
      <c r="X17" s="624"/>
      <c r="Y17" s="625"/>
      <c r="Z17" s="626">
        <v>0.9</v>
      </c>
      <c r="AA17" s="626"/>
      <c r="AB17" s="626"/>
      <c r="AC17" s="626"/>
      <c r="AD17" s="627">
        <v>122027</v>
      </c>
      <c r="AE17" s="627"/>
      <c r="AF17" s="627"/>
      <c r="AG17" s="627"/>
      <c r="AH17" s="627"/>
      <c r="AI17" s="627"/>
      <c r="AJ17" s="627"/>
      <c r="AK17" s="627"/>
      <c r="AL17" s="628">
        <v>2.1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765939</v>
      </c>
      <c r="CS17" s="624"/>
      <c r="CT17" s="624"/>
      <c r="CU17" s="624"/>
      <c r="CV17" s="624"/>
      <c r="CW17" s="624"/>
      <c r="CX17" s="624"/>
      <c r="CY17" s="625"/>
      <c r="CZ17" s="626">
        <v>6.3</v>
      </c>
      <c r="DA17" s="626"/>
      <c r="DB17" s="626"/>
      <c r="DC17" s="626"/>
      <c r="DD17" s="632" t="s">
        <v>122</v>
      </c>
      <c r="DE17" s="624"/>
      <c r="DF17" s="624"/>
      <c r="DG17" s="624"/>
      <c r="DH17" s="624"/>
      <c r="DI17" s="624"/>
      <c r="DJ17" s="624"/>
      <c r="DK17" s="624"/>
      <c r="DL17" s="624"/>
      <c r="DM17" s="624"/>
      <c r="DN17" s="624"/>
      <c r="DO17" s="624"/>
      <c r="DP17" s="625"/>
      <c r="DQ17" s="632">
        <v>734529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23318</v>
      </c>
      <c r="S18" s="624"/>
      <c r="T18" s="624"/>
      <c r="U18" s="624"/>
      <c r="V18" s="624"/>
      <c r="W18" s="624"/>
      <c r="X18" s="624"/>
      <c r="Y18" s="625"/>
      <c r="Z18" s="626">
        <v>0.2</v>
      </c>
      <c r="AA18" s="626"/>
      <c r="AB18" s="626"/>
      <c r="AC18" s="626"/>
      <c r="AD18" s="627">
        <v>23318</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98359</v>
      </c>
      <c r="S19" s="624"/>
      <c r="T19" s="624"/>
      <c r="U19" s="624"/>
      <c r="V19" s="624"/>
      <c r="W19" s="624"/>
      <c r="X19" s="624"/>
      <c r="Y19" s="625"/>
      <c r="Z19" s="626">
        <v>0.8</v>
      </c>
      <c r="AA19" s="626"/>
      <c r="AB19" s="626"/>
      <c r="AC19" s="626"/>
      <c r="AD19" s="627">
        <v>98359</v>
      </c>
      <c r="AE19" s="627"/>
      <c r="AF19" s="627"/>
      <c r="AG19" s="627"/>
      <c r="AH19" s="627"/>
      <c r="AI19" s="627"/>
      <c r="AJ19" s="627"/>
      <c r="AK19" s="627"/>
      <c r="AL19" s="628">
        <v>1.7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116410</v>
      </c>
      <c r="BH19" s="624"/>
      <c r="BI19" s="624"/>
      <c r="BJ19" s="624"/>
      <c r="BK19" s="624"/>
      <c r="BL19" s="624"/>
      <c r="BM19" s="624"/>
      <c r="BN19" s="625"/>
      <c r="BO19" s="626">
        <v>5.5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350</v>
      </c>
      <c r="S20" s="624"/>
      <c r="T20" s="624"/>
      <c r="U20" s="624"/>
      <c r="V20" s="624"/>
      <c r="W20" s="624"/>
      <c r="X20" s="624"/>
      <c r="Y20" s="625"/>
      <c r="Z20" s="626">
        <v>0</v>
      </c>
      <c r="AA20" s="626"/>
      <c r="AB20" s="626"/>
      <c r="AC20" s="626"/>
      <c r="AD20" s="627">
        <v>350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116410</v>
      </c>
      <c r="BH20" s="624"/>
      <c r="BI20" s="624"/>
      <c r="BJ20" s="624"/>
      <c r="BK20" s="624"/>
      <c r="BL20" s="624"/>
      <c r="BM20" s="624"/>
      <c r="BN20" s="625"/>
      <c r="BO20" s="626">
        <v>5.5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12062588</v>
      </c>
      <c r="CS20" s="624"/>
      <c r="CT20" s="624"/>
      <c r="CU20" s="624"/>
      <c r="CV20" s="624"/>
      <c r="CW20" s="624"/>
      <c r="CX20" s="624"/>
      <c r="CY20" s="625"/>
      <c r="CZ20" s="626">
        <v>100</v>
      </c>
      <c r="DA20" s="626"/>
      <c r="DB20" s="626"/>
      <c r="DC20" s="626"/>
      <c r="DD20" s="632">
        <v>2183633</v>
      </c>
      <c r="DE20" s="624"/>
      <c r="DF20" s="624"/>
      <c r="DG20" s="624"/>
      <c r="DH20" s="624"/>
      <c r="DI20" s="624"/>
      <c r="DJ20" s="624"/>
      <c r="DK20" s="624"/>
      <c r="DL20" s="624"/>
      <c r="DM20" s="624"/>
      <c r="DN20" s="624"/>
      <c r="DO20" s="624"/>
      <c r="DP20" s="625"/>
      <c r="DQ20" s="632">
        <v>6387241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3215378</v>
      </c>
      <c r="S21" s="624"/>
      <c r="T21" s="624"/>
      <c r="U21" s="624"/>
      <c r="V21" s="624"/>
      <c r="W21" s="624"/>
      <c r="X21" s="624"/>
      <c r="Y21" s="625"/>
      <c r="Z21" s="626">
        <v>24.9</v>
      </c>
      <c r="AA21" s="626"/>
      <c r="AB21" s="626"/>
      <c r="AC21" s="626"/>
      <c r="AD21" s="627">
        <v>2942296</v>
      </c>
      <c r="AE21" s="627"/>
      <c r="AF21" s="627"/>
      <c r="AG21" s="627"/>
      <c r="AH21" s="627"/>
      <c r="AI21" s="627"/>
      <c r="AJ21" s="627"/>
      <c r="AK21" s="627"/>
      <c r="AL21" s="628">
        <v>50.8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3292</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2942296</v>
      </c>
      <c r="S22" s="624"/>
      <c r="T22" s="624"/>
      <c r="U22" s="624"/>
      <c r="V22" s="624"/>
      <c r="W22" s="624"/>
      <c r="X22" s="624"/>
      <c r="Y22" s="625"/>
      <c r="Z22" s="626">
        <v>22.8</v>
      </c>
      <c r="AA22" s="626"/>
      <c r="AB22" s="626"/>
      <c r="AC22" s="626"/>
      <c r="AD22" s="627">
        <v>2942296</v>
      </c>
      <c r="AE22" s="627"/>
      <c r="AF22" s="627"/>
      <c r="AG22" s="627"/>
      <c r="AH22" s="627"/>
      <c r="AI22" s="627"/>
      <c r="AJ22" s="627"/>
      <c r="AK22" s="627"/>
      <c r="AL22" s="628">
        <v>50.8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273082</v>
      </c>
      <c r="S23" s="624"/>
      <c r="T23" s="624"/>
      <c r="U23" s="624"/>
      <c r="V23" s="624"/>
      <c r="W23" s="624"/>
      <c r="X23" s="624"/>
      <c r="Y23" s="625"/>
      <c r="Z23" s="626">
        <v>2.1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113118</v>
      </c>
      <c r="BH23" s="624"/>
      <c r="BI23" s="624"/>
      <c r="BJ23" s="624"/>
      <c r="BK23" s="624"/>
      <c r="BL23" s="624"/>
      <c r="BM23" s="624"/>
      <c r="BN23" s="625"/>
      <c r="BO23" s="626">
        <v>5.3</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4724605</v>
      </c>
      <c r="CS24" s="613"/>
      <c r="CT24" s="613"/>
      <c r="CU24" s="613"/>
      <c r="CV24" s="613"/>
      <c r="CW24" s="613"/>
      <c r="CX24" s="613"/>
      <c r="CY24" s="614"/>
      <c r="CZ24" s="617">
        <v>39.200000000000003</v>
      </c>
      <c r="DA24" s="618"/>
      <c r="DB24" s="618"/>
      <c r="DC24" s="634"/>
      <c r="DD24" s="658">
        <v>2815038</v>
      </c>
      <c r="DE24" s="613"/>
      <c r="DF24" s="613"/>
      <c r="DG24" s="613"/>
      <c r="DH24" s="613"/>
      <c r="DI24" s="613"/>
      <c r="DJ24" s="613"/>
      <c r="DK24" s="614"/>
      <c r="DL24" s="658">
        <v>2721251</v>
      </c>
      <c r="DM24" s="613"/>
      <c r="DN24" s="613"/>
      <c r="DO24" s="613"/>
      <c r="DP24" s="613"/>
      <c r="DQ24" s="613"/>
      <c r="DR24" s="613"/>
      <c r="DS24" s="613"/>
      <c r="DT24" s="613"/>
      <c r="DU24" s="613"/>
      <c r="DV24" s="614"/>
      <c r="DW24" s="617">
        <v>46.9</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6143334</v>
      </c>
      <c r="S25" s="624"/>
      <c r="T25" s="624"/>
      <c r="U25" s="624"/>
      <c r="V25" s="624"/>
      <c r="W25" s="624"/>
      <c r="X25" s="624"/>
      <c r="Y25" s="625"/>
      <c r="Z25" s="626">
        <v>47.5</v>
      </c>
      <c r="AA25" s="626"/>
      <c r="AB25" s="626"/>
      <c r="AC25" s="626"/>
      <c r="AD25" s="627">
        <v>5757134</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1701849</v>
      </c>
      <c r="CS25" s="655"/>
      <c r="CT25" s="655"/>
      <c r="CU25" s="655"/>
      <c r="CV25" s="655"/>
      <c r="CW25" s="655"/>
      <c r="CX25" s="655"/>
      <c r="CY25" s="656"/>
      <c r="CZ25" s="628">
        <v>14.1</v>
      </c>
      <c r="DA25" s="653"/>
      <c r="DB25" s="653"/>
      <c r="DC25" s="657"/>
      <c r="DD25" s="632">
        <v>1558046</v>
      </c>
      <c r="DE25" s="655"/>
      <c r="DF25" s="655"/>
      <c r="DG25" s="655"/>
      <c r="DH25" s="655"/>
      <c r="DI25" s="655"/>
      <c r="DJ25" s="655"/>
      <c r="DK25" s="656"/>
      <c r="DL25" s="632">
        <v>1466546</v>
      </c>
      <c r="DM25" s="655"/>
      <c r="DN25" s="655"/>
      <c r="DO25" s="655"/>
      <c r="DP25" s="655"/>
      <c r="DQ25" s="655"/>
      <c r="DR25" s="655"/>
      <c r="DS25" s="655"/>
      <c r="DT25" s="655"/>
      <c r="DU25" s="655"/>
      <c r="DV25" s="656"/>
      <c r="DW25" s="628">
        <v>25.3</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1758</v>
      </c>
      <c r="S26" s="624"/>
      <c r="T26" s="624"/>
      <c r="U26" s="624"/>
      <c r="V26" s="624"/>
      <c r="W26" s="624"/>
      <c r="X26" s="624"/>
      <c r="Y26" s="625"/>
      <c r="Z26" s="626">
        <v>0</v>
      </c>
      <c r="AA26" s="626"/>
      <c r="AB26" s="626"/>
      <c r="AC26" s="626"/>
      <c r="AD26" s="627">
        <v>1758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1089018</v>
      </c>
      <c r="CS26" s="624"/>
      <c r="CT26" s="624"/>
      <c r="CU26" s="624"/>
      <c r="CV26" s="624"/>
      <c r="CW26" s="624"/>
      <c r="CX26" s="624"/>
      <c r="CY26" s="625"/>
      <c r="CZ26" s="628">
        <v>9</v>
      </c>
      <c r="DA26" s="653"/>
      <c r="DB26" s="653"/>
      <c r="DC26" s="657"/>
      <c r="DD26" s="632">
        <v>997797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51086</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2121611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2256817</v>
      </c>
      <c r="CS27" s="655"/>
      <c r="CT27" s="655"/>
      <c r="CU27" s="655"/>
      <c r="CV27" s="655"/>
      <c r="CW27" s="655"/>
      <c r="CX27" s="655"/>
      <c r="CY27" s="656"/>
      <c r="CZ27" s="628">
        <v>18.7</v>
      </c>
      <c r="DA27" s="653"/>
      <c r="DB27" s="653"/>
      <c r="DC27" s="657"/>
      <c r="DD27" s="632">
        <v>522463</v>
      </c>
      <c r="DE27" s="655"/>
      <c r="DF27" s="655"/>
      <c r="DG27" s="655"/>
      <c r="DH27" s="655"/>
      <c r="DI27" s="655"/>
      <c r="DJ27" s="655"/>
      <c r="DK27" s="656"/>
      <c r="DL27" s="632">
        <v>520176</v>
      </c>
      <c r="DM27" s="655"/>
      <c r="DN27" s="655"/>
      <c r="DO27" s="655"/>
      <c r="DP27" s="655"/>
      <c r="DQ27" s="655"/>
      <c r="DR27" s="655"/>
      <c r="DS27" s="655"/>
      <c r="DT27" s="655"/>
      <c r="DU27" s="655"/>
      <c r="DV27" s="656"/>
      <c r="DW27" s="628">
        <v>9</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201369</v>
      </c>
      <c r="S28" s="624"/>
      <c r="T28" s="624"/>
      <c r="U28" s="624"/>
      <c r="V28" s="624"/>
      <c r="W28" s="624"/>
      <c r="X28" s="624"/>
      <c r="Y28" s="625"/>
      <c r="Z28" s="626">
        <v>1.6</v>
      </c>
      <c r="AA28" s="626"/>
      <c r="AB28" s="626"/>
      <c r="AC28" s="626"/>
      <c r="AD28" s="627">
        <v>24525</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765939</v>
      </c>
      <c r="CS28" s="624"/>
      <c r="CT28" s="624"/>
      <c r="CU28" s="624"/>
      <c r="CV28" s="624"/>
      <c r="CW28" s="624"/>
      <c r="CX28" s="624"/>
      <c r="CY28" s="625"/>
      <c r="CZ28" s="628">
        <v>6.3</v>
      </c>
      <c r="DA28" s="653"/>
      <c r="DB28" s="653"/>
      <c r="DC28" s="657"/>
      <c r="DD28" s="632">
        <v>734529</v>
      </c>
      <c r="DE28" s="624"/>
      <c r="DF28" s="624"/>
      <c r="DG28" s="624"/>
      <c r="DH28" s="624"/>
      <c r="DI28" s="624"/>
      <c r="DJ28" s="624"/>
      <c r="DK28" s="625"/>
      <c r="DL28" s="632">
        <v>734529</v>
      </c>
      <c r="DM28" s="624"/>
      <c r="DN28" s="624"/>
      <c r="DO28" s="624"/>
      <c r="DP28" s="624"/>
      <c r="DQ28" s="624"/>
      <c r="DR28" s="624"/>
      <c r="DS28" s="624"/>
      <c r="DT28" s="624"/>
      <c r="DU28" s="624"/>
      <c r="DV28" s="625"/>
      <c r="DW28" s="628">
        <v>12.6</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25512</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765939</v>
      </c>
      <c r="CS29" s="655"/>
      <c r="CT29" s="655"/>
      <c r="CU29" s="655"/>
      <c r="CV29" s="655"/>
      <c r="CW29" s="655"/>
      <c r="CX29" s="655"/>
      <c r="CY29" s="656"/>
      <c r="CZ29" s="628">
        <v>6.3</v>
      </c>
      <c r="DA29" s="653"/>
      <c r="DB29" s="653"/>
      <c r="DC29" s="657"/>
      <c r="DD29" s="632">
        <v>734529</v>
      </c>
      <c r="DE29" s="655"/>
      <c r="DF29" s="655"/>
      <c r="DG29" s="655"/>
      <c r="DH29" s="655"/>
      <c r="DI29" s="655"/>
      <c r="DJ29" s="655"/>
      <c r="DK29" s="656"/>
      <c r="DL29" s="632">
        <v>734529</v>
      </c>
      <c r="DM29" s="655"/>
      <c r="DN29" s="655"/>
      <c r="DO29" s="655"/>
      <c r="DP29" s="655"/>
      <c r="DQ29" s="655"/>
      <c r="DR29" s="655"/>
      <c r="DS29" s="655"/>
      <c r="DT29" s="655"/>
      <c r="DU29" s="655"/>
      <c r="DV29" s="656"/>
      <c r="DW29" s="628">
        <v>12.6</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2324685</v>
      </c>
      <c r="S30" s="624"/>
      <c r="T30" s="624"/>
      <c r="U30" s="624"/>
      <c r="V30" s="624"/>
      <c r="W30" s="624"/>
      <c r="X30" s="624"/>
      <c r="Y30" s="625"/>
      <c r="Z30" s="626">
        <v>18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724967</v>
      </c>
      <c r="CS30" s="624"/>
      <c r="CT30" s="624"/>
      <c r="CU30" s="624"/>
      <c r="CV30" s="624"/>
      <c r="CW30" s="624"/>
      <c r="CX30" s="624"/>
      <c r="CY30" s="625"/>
      <c r="CZ30" s="628">
        <v>6</v>
      </c>
      <c r="DA30" s="653"/>
      <c r="DB30" s="653"/>
      <c r="DC30" s="657"/>
      <c r="DD30" s="632">
        <v>693557</v>
      </c>
      <c r="DE30" s="624"/>
      <c r="DF30" s="624"/>
      <c r="DG30" s="624"/>
      <c r="DH30" s="624"/>
      <c r="DI30" s="624"/>
      <c r="DJ30" s="624"/>
      <c r="DK30" s="625"/>
      <c r="DL30" s="632">
        <v>693557</v>
      </c>
      <c r="DM30" s="624"/>
      <c r="DN30" s="624"/>
      <c r="DO30" s="624"/>
      <c r="DP30" s="624"/>
      <c r="DQ30" s="624"/>
      <c r="DR30" s="624"/>
      <c r="DS30" s="624"/>
      <c r="DT30" s="624"/>
      <c r="DU30" s="624"/>
      <c r="DV30" s="625"/>
      <c r="DW30" s="628">
        <v>11.9</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99.5</v>
      </c>
      <c r="BH31" s="667"/>
      <c r="BI31" s="667"/>
      <c r="BJ31" s="667"/>
      <c r="BK31" s="667"/>
      <c r="BL31" s="667"/>
      <c r="BM31" s="618">
        <v>98.3</v>
      </c>
      <c r="BN31" s="667"/>
      <c r="BO31" s="667"/>
      <c r="BP31" s="667"/>
      <c r="BQ31" s="668"/>
      <c r="BR31" s="679">
        <v>99.5</v>
      </c>
      <c r="BS31" s="667"/>
      <c r="BT31" s="667"/>
      <c r="BU31" s="667"/>
      <c r="BV31" s="667"/>
      <c r="BW31" s="667"/>
      <c r="BX31" s="618">
        <v>97.8</v>
      </c>
      <c r="BY31" s="667"/>
      <c r="BZ31" s="667"/>
      <c r="CA31" s="667"/>
      <c r="CB31" s="668"/>
      <c r="CD31" s="661"/>
      <c r="CE31" s="662"/>
      <c r="CF31" s="620" t="s">
        <v>300</v>
      </c>
      <c r="CG31" s="621"/>
      <c r="CH31" s="621"/>
      <c r="CI31" s="621"/>
      <c r="CJ31" s="621"/>
      <c r="CK31" s="621"/>
      <c r="CL31" s="621"/>
      <c r="CM31" s="621"/>
      <c r="CN31" s="621"/>
      <c r="CO31" s="621"/>
      <c r="CP31" s="621"/>
      <c r="CQ31" s="622"/>
      <c r="CR31" s="623">
        <v>40972</v>
      </c>
      <c r="CS31" s="655"/>
      <c r="CT31" s="655"/>
      <c r="CU31" s="655"/>
      <c r="CV31" s="655"/>
      <c r="CW31" s="655"/>
      <c r="CX31" s="655"/>
      <c r="CY31" s="656"/>
      <c r="CZ31" s="628">
        <v>0.3</v>
      </c>
      <c r="DA31" s="653"/>
      <c r="DB31" s="653"/>
      <c r="DC31" s="657"/>
      <c r="DD31" s="632">
        <v>40972</v>
      </c>
      <c r="DE31" s="655"/>
      <c r="DF31" s="655"/>
      <c r="DG31" s="655"/>
      <c r="DH31" s="655"/>
      <c r="DI31" s="655"/>
      <c r="DJ31" s="655"/>
      <c r="DK31" s="656"/>
      <c r="DL31" s="632">
        <v>40972</v>
      </c>
      <c r="DM31" s="655"/>
      <c r="DN31" s="655"/>
      <c r="DO31" s="655"/>
      <c r="DP31" s="655"/>
      <c r="DQ31" s="655"/>
      <c r="DR31" s="655"/>
      <c r="DS31" s="655"/>
      <c r="DT31" s="655"/>
      <c r="DU31" s="655"/>
      <c r="DV31" s="656"/>
      <c r="DW31" s="628">
        <v>0.7</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855201</v>
      </c>
      <c r="S32" s="624"/>
      <c r="T32" s="624"/>
      <c r="U32" s="624"/>
      <c r="V32" s="624"/>
      <c r="W32" s="624"/>
      <c r="X32" s="624"/>
      <c r="Y32" s="625"/>
      <c r="Z32" s="626">
        <v>6.6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99.2</v>
      </c>
      <c r="BH32" s="655"/>
      <c r="BI32" s="655"/>
      <c r="BJ32" s="655"/>
      <c r="BK32" s="655"/>
      <c r="BL32" s="655"/>
      <c r="BM32" s="629">
        <v>98.8</v>
      </c>
      <c r="BN32" s="655"/>
      <c r="BO32" s="655"/>
      <c r="BP32" s="655"/>
      <c r="BQ32" s="678"/>
      <c r="BR32" s="680">
        <v>99.5</v>
      </c>
      <c r="BS32" s="655"/>
      <c r="BT32" s="655"/>
      <c r="BU32" s="655"/>
      <c r="BV32" s="655"/>
      <c r="BW32" s="655"/>
      <c r="BX32" s="629">
        <v>99.2</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31146</v>
      </c>
      <c r="S33" s="624"/>
      <c r="T33" s="624"/>
      <c r="U33" s="624"/>
      <c r="V33" s="624"/>
      <c r="W33" s="624"/>
      <c r="X33" s="624"/>
      <c r="Y33" s="625"/>
      <c r="Z33" s="626">
        <v>0.2</v>
      </c>
      <c r="AA33" s="626"/>
      <c r="AB33" s="626"/>
      <c r="AC33" s="626"/>
      <c r="AD33" s="627">
        <v>2828</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99.7</v>
      </c>
      <c r="BH33" s="682"/>
      <c r="BI33" s="682"/>
      <c r="BJ33" s="682"/>
      <c r="BK33" s="682"/>
      <c r="BL33" s="682"/>
      <c r="BM33" s="683">
        <v>97.7</v>
      </c>
      <c r="BN33" s="682"/>
      <c r="BO33" s="682"/>
      <c r="BP33" s="682"/>
      <c r="BQ33" s="684"/>
      <c r="BR33" s="681">
        <v>99.6</v>
      </c>
      <c r="BS33" s="682"/>
      <c r="BT33" s="682"/>
      <c r="BU33" s="682"/>
      <c r="BV33" s="682"/>
      <c r="BW33" s="682"/>
      <c r="BX33" s="683">
        <v>96</v>
      </c>
      <c r="BY33" s="682"/>
      <c r="BZ33" s="682"/>
      <c r="CA33" s="682"/>
      <c r="CB33" s="684"/>
      <c r="CD33" s="620" t="s">
        <v>307</v>
      </c>
      <c r="CE33" s="621"/>
      <c r="CF33" s="621"/>
      <c r="CG33" s="621"/>
      <c r="CH33" s="621"/>
      <c r="CI33" s="621"/>
      <c r="CJ33" s="621"/>
      <c r="CK33" s="621"/>
      <c r="CL33" s="621"/>
      <c r="CM33" s="621"/>
      <c r="CN33" s="621"/>
      <c r="CO33" s="621"/>
      <c r="CP33" s="621"/>
      <c r="CQ33" s="622"/>
      <c r="CR33" s="623">
        <v>5154350</v>
      </c>
      <c r="CS33" s="655"/>
      <c r="CT33" s="655"/>
      <c r="CU33" s="655"/>
      <c r="CV33" s="655"/>
      <c r="CW33" s="655"/>
      <c r="CX33" s="655"/>
      <c r="CY33" s="656"/>
      <c r="CZ33" s="628">
        <v>42.7</v>
      </c>
      <c r="DA33" s="653"/>
      <c r="DB33" s="653"/>
      <c r="DC33" s="657"/>
      <c r="DD33" s="632">
        <v>3026607</v>
      </c>
      <c r="DE33" s="655"/>
      <c r="DF33" s="655"/>
      <c r="DG33" s="655"/>
      <c r="DH33" s="655"/>
      <c r="DI33" s="655"/>
      <c r="DJ33" s="655"/>
      <c r="DK33" s="656"/>
      <c r="DL33" s="632">
        <v>2463084</v>
      </c>
      <c r="DM33" s="655"/>
      <c r="DN33" s="655"/>
      <c r="DO33" s="655"/>
      <c r="DP33" s="655"/>
      <c r="DQ33" s="655"/>
      <c r="DR33" s="655"/>
      <c r="DS33" s="655"/>
      <c r="DT33" s="655"/>
      <c r="DU33" s="655"/>
      <c r="DV33" s="656"/>
      <c r="DW33" s="628">
        <v>42.4</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55206</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1687121</v>
      </c>
      <c r="CS34" s="624"/>
      <c r="CT34" s="624"/>
      <c r="CU34" s="624"/>
      <c r="CV34" s="624"/>
      <c r="CW34" s="624"/>
      <c r="CX34" s="624"/>
      <c r="CY34" s="625"/>
      <c r="CZ34" s="628">
        <v>14</v>
      </c>
      <c r="DA34" s="653"/>
      <c r="DB34" s="653"/>
      <c r="DC34" s="657"/>
      <c r="DD34" s="632">
        <v>1238540</v>
      </c>
      <c r="DE34" s="624"/>
      <c r="DF34" s="624"/>
      <c r="DG34" s="624"/>
      <c r="DH34" s="624"/>
      <c r="DI34" s="624"/>
      <c r="DJ34" s="624"/>
      <c r="DK34" s="625"/>
      <c r="DL34" s="632">
        <v>1132421</v>
      </c>
      <c r="DM34" s="624"/>
      <c r="DN34" s="624"/>
      <c r="DO34" s="624"/>
      <c r="DP34" s="624"/>
      <c r="DQ34" s="624"/>
      <c r="DR34" s="624"/>
      <c r="DS34" s="624"/>
      <c r="DT34" s="624"/>
      <c r="DU34" s="624"/>
      <c r="DV34" s="625"/>
      <c r="DW34" s="628">
        <v>19.5</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149572</v>
      </c>
      <c r="S35" s="624"/>
      <c r="T35" s="624"/>
      <c r="U35" s="624"/>
      <c r="V35" s="624"/>
      <c r="W35" s="624"/>
      <c r="X35" s="624"/>
      <c r="Y35" s="625"/>
      <c r="Z35" s="626">
        <v>1.2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11366</v>
      </c>
      <c r="CS35" s="655"/>
      <c r="CT35" s="655"/>
      <c r="CU35" s="655"/>
      <c r="CV35" s="655"/>
      <c r="CW35" s="655"/>
      <c r="CX35" s="655"/>
      <c r="CY35" s="656"/>
      <c r="CZ35" s="628">
        <v>0.1</v>
      </c>
      <c r="DA35" s="653"/>
      <c r="DB35" s="653"/>
      <c r="DC35" s="657"/>
      <c r="DD35" s="632">
        <v>9909</v>
      </c>
      <c r="DE35" s="655"/>
      <c r="DF35" s="655"/>
      <c r="DG35" s="655"/>
      <c r="DH35" s="655"/>
      <c r="DI35" s="655"/>
      <c r="DJ35" s="655"/>
      <c r="DK35" s="656"/>
      <c r="DL35" s="632">
        <v>9909</v>
      </c>
      <c r="DM35" s="655"/>
      <c r="DN35" s="655"/>
      <c r="DO35" s="655"/>
      <c r="DP35" s="655"/>
      <c r="DQ35" s="655"/>
      <c r="DR35" s="655"/>
      <c r="DS35" s="655"/>
      <c r="DT35" s="655"/>
      <c r="DU35" s="655"/>
      <c r="DV35" s="656"/>
      <c r="DW35" s="628">
        <v>0.2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589209</v>
      </c>
      <c r="S36" s="624"/>
      <c r="T36" s="624"/>
      <c r="U36" s="624"/>
      <c r="V36" s="624"/>
      <c r="W36" s="624"/>
      <c r="X36" s="624"/>
      <c r="Y36" s="625"/>
      <c r="Z36" s="626">
        <v>4.5999999999999996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1217567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34072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2318438</v>
      </c>
      <c r="CS36" s="624"/>
      <c r="CT36" s="624"/>
      <c r="CU36" s="624"/>
      <c r="CV36" s="624"/>
      <c r="CW36" s="624"/>
      <c r="CX36" s="624"/>
      <c r="CY36" s="625"/>
      <c r="CZ36" s="628">
        <v>19.2</v>
      </c>
      <c r="DA36" s="653"/>
      <c r="DB36" s="653"/>
      <c r="DC36" s="657"/>
      <c r="DD36" s="632">
        <v>866942</v>
      </c>
      <c r="DE36" s="624"/>
      <c r="DF36" s="624"/>
      <c r="DG36" s="624"/>
      <c r="DH36" s="624"/>
      <c r="DI36" s="624"/>
      <c r="DJ36" s="624"/>
      <c r="DK36" s="625"/>
      <c r="DL36" s="632">
        <v>581934</v>
      </c>
      <c r="DM36" s="624"/>
      <c r="DN36" s="624"/>
      <c r="DO36" s="624"/>
      <c r="DP36" s="624"/>
      <c r="DQ36" s="624"/>
      <c r="DR36" s="624"/>
      <c r="DS36" s="624"/>
      <c r="DT36" s="624"/>
      <c r="DU36" s="624"/>
      <c r="DV36" s="625"/>
      <c r="DW36" s="628">
        <v>10</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315247</v>
      </c>
      <c r="S37" s="624"/>
      <c r="T37" s="624"/>
      <c r="U37" s="624"/>
      <c r="V37" s="624"/>
      <c r="W37" s="624"/>
      <c r="X37" s="624"/>
      <c r="Y37" s="625"/>
      <c r="Z37" s="626">
        <v>2.4</v>
      </c>
      <c r="AA37" s="626"/>
      <c r="AB37" s="626"/>
      <c r="AC37" s="626"/>
      <c r="AD37" s="627">
        <v>3018</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280000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16782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1552443</v>
      </c>
      <c r="CS37" s="655"/>
      <c r="CT37" s="655"/>
      <c r="CU37" s="655"/>
      <c r="CV37" s="655"/>
      <c r="CW37" s="655"/>
      <c r="CX37" s="655"/>
      <c r="CY37" s="656"/>
      <c r="CZ37" s="628">
        <v>12.9</v>
      </c>
      <c r="DA37" s="653"/>
      <c r="DB37" s="653"/>
      <c r="DC37" s="657"/>
      <c r="DD37" s="632">
        <v>416294</v>
      </c>
      <c r="DE37" s="655"/>
      <c r="DF37" s="655"/>
      <c r="DG37" s="655"/>
      <c r="DH37" s="655"/>
      <c r="DI37" s="655"/>
      <c r="DJ37" s="655"/>
      <c r="DK37" s="656"/>
      <c r="DL37" s="632">
        <v>324250</v>
      </c>
      <c r="DM37" s="655"/>
      <c r="DN37" s="655"/>
      <c r="DO37" s="655"/>
      <c r="DP37" s="655"/>
      <c r="DQ37" s="655"/>
      <c r="DR37" s="655"/>
      <c r="DS37" s="655"/>
      <c r="DT37" s="655"/>
      <c r="DU37" s="655"/>
      <c r="DV37" s="656"/>
      <c r="DW37" s="628">
        <v>5.6</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2180000</v>
      </c>
      <c r="S38" s="624"/>
      <c r="T38" s="624"/>
      <c r="U38" s="624"/>
      <c r="V38" s="624"/>
      <c r="W38" s="624"/>
      <c r="X38" s="624"/>
      <c r="Y38" s="625"/>
      <c r="Z38" s="626">
        <v>16.899999999999999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t="s">
        <v>122</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2737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937567</v>
      </c>
      <c r="CS38" s="624"/>
      <c r="CT38" s="624"/>
      <c r="CU38" s="624"/>
      <c r="CV38" s="624"/>
      <c r="CW38" s="624"/>
      <c r="CX38" s="624"/>
      <c r="CY38" s="625"/>
      <c r="CZ38" s="628">
        <v>7.8</v>
      </c>
      <c r="DA38" s="653"/>
      <c r="DB38" s="653"/>
      <c r="DC38" s="657"/>
      <c r="DD38" s="632">
        <v>761399</v>
      </c>
      <c r="DE38" s="624"/>
      <c r="DF38" s="624"/>
      <c r="DG38" s="624"/>
      <c r="DH38" s="624"/>
      <c r="DI38" s="624"/>
      <c r="DJ38" s="624"/>
      <c r="DK38" s="625"/>
      <c r="DL38" s="632">
        <v>738820</v>
      </c>
      <c r="DM38" s="624"/>
      <c r="DN38" s="624"/>
      <c r="DO38" s="624"/>
      <c r="DP38" s="624"/>
      <c r="DQ38" s="624"/>
      <c r="DR38" s="624"/>
      <c r="DS38" s="624"/>
      <c r="DT38" s="624"/>
      <c r="DU38" s="624"/>
      <c r="DV38" s="625"/>
      <c r="DW38" s="628">
        <v>12.7</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4022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199858</v>
      </c>
      <c r="CS39" s="655"/>
      <c r="CT39" s="655"/>
      <c r="CU39" s="655"/>
      <c r="CV39" s="655"/>
      <c r="CW39" s="655"/>
      <c r="CX39" s="655"/>
      <c r="CY39" s="656"/>
      <c r="CZ39" s="628">
        <v>1.7</v>
      </c>
      <c r="DA39" s="653"/>
      <c r="DB39" s="653"/>
      <c r="DC39" s="657"/>
      <c r="DD39" s="632">
        <v>149817</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18300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12923325</v>
      </c>
      <c r="S41" s="696"/>
      <c r="T41" s="696"/>
      <c r="U41" s="696"/>
      <c r="V41" s="696"/>
      <c r="W41" s="696"/>
      <c r="X41" s="696"/>
      <c r="Y41" s="700"/>
      <c r="Z41" s="701">
        <v>100</v>
      </c>
      <c r="AA41" s="701"/>
      <c r="AB41" s="701"/>
      <c r="AC41" s="701"/>
      <c r="AD41" s="702">
        <v>5789263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173814</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763753</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393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2183633</v>
      </c>
      <c r="CS42" s="655"/>
      <c r="CT42" s="655"/>
      <c r="CU42" s="655"/>
      <c r="CV42" s="655"/>
      <c r="CW42" s="655"/>
      <c r="CX42" s="655"/>
      <c r="CY42" s="656"/>
      <c r="CZ42" s="628">
        <v>18.100000000000001</v>
      </c>
      <c r="DA42" s="653"/>
      <c r="DB42" s="653"/>
      <c r="DC42" s="657"/>
      <c r="DD42" s="632">
        <v>545596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t="s">
        <v>122</v>
      </c>
      <c r="CS43" s="655"/>
      <c r="CT43" s="655"/>
      <c r="CU43" s="655"/>
      <c r="CV43" s="655"/>
      <c r="CW43" s="655"/>
      <c r="CX43" s="655"/>
      <c r="CY43" s="656"/>
      <c r="CZ43" s="628" t="s">
        <v>122</v>
      </c>
      <c r="DA43" s="653"/>
      <c r="DB43" s="653"/>
      <c r="DC43" s="657"/>
      <c r="DD43" s="632" t="s">
        <v>122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2183633</v>
      </c>
      <c r="CS44" s="624"/>
      <c r="CT44" s="624"/>
      <c r="CU44" s="624"/>
      <c r="CV44" s="624"/>
      <c r="CW44" s="624"/>
      <c r="CX44" s="624"/>
      <c r="CY44" s="625"/>
      <c r="CZ44" s="628">
        <v>18.100000000000001</v>
      </c>
      <c r="DA44" s="629"/>
      <c r="DB44" s="629"/>
      <c r="DC44" s="635"/>
      <c r="DD44" s="632">
        <v>545596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1195420</v>
      </c>
      <c r="CS45" s="655"/>
      <c r="CT45" s="655"/>
      <c r="CU45" s="655"/>
      <c r="CV45" s="655"/>
      <c r="CW45" s="655"/>
      <c r="CX45" s="655"/>
      <c r="CY45" s="656"/>
      <c r="CZ45" s="628">
        <v>9.9</v>
      </c>
      <c r="DA45" s="653"/>
      <c r="DB45" s="653"/>
      <c r="DC45" s="657"/>
      <c r="DD45" s="632">
        <v>93541</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988213</v>
      </c>
      <c r="CS46" s="624"/>
      <c r="CT46" s="624"/>
      <c r="CU46" s="624"/>
      <c r="CV46" s="624"/>
      <c r="CW46" s="624"/>
      <c r="CX46" s="624"/>
      <c r="CY46" s="625"/>
      <c r="CZ46" s="628">
        <v>8.1999999999999993</v>
      </c>
      <c r="DA46" s="629"/>
      <c r="DB46" s="629"/>
      <c r="DC46" s="635"/>
      <c r="DD46" s="632">
        <v>452055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12062588</v>
      </c>
      <c r="CS49" s="682"/>
      <c r="CT49" s="682"/>
      <c r="CU49" s="682"/>
      <c r="CV49" s="682"/>
      <c r="CW49" s="682"/>
      <c r="CX49" s="682"/>
      <c r="CY49" s="711"/>
      <c r="CZ49" s="703">
        <v>100</v>
      </c>
      <c r="DA49" s="712"/>
      <c r="DB49" s="712"/>
      <c r="DC49" s="713"/>
      <c r="DD49" s="714">
        <v>6387241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xD6Cs7cS8I9OAV6UBnTkRbQomFXbWfEsWTwgAxFPMXUmoXcbKa7q9tdqg95dS3PXwWZXFApBqTSSIawwK2YxBQ==" saltValue="ySzzTcbcFY0zQEqq3mVyV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0" orientation="landscape" cellComments="asDisplayed" horizont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13085</v>
      </c>
      <c r="R7" s="753"/>
      <c r="S7" s="753"/>
      <c r="T7" s="753"/>
      <c r="U7" s="753"/>
      <c r="V7" s="753">
        <v>12064</v>
      </c>
      <c r="W7" s="753"/>
      <c r="X7" s="753"/>
      <c r="Y7" s="753"/>
      <c r="Z7" s="753"/>
      <c r="AA7" s="753">
        <v>1021</v>
      </c>
      <c r="AB7" s="753"/>
      <c r="AC7" s="753"/>
      <c r="AD7" s="753"/>
      <c r="AE7" s="754"/>
      <c r="AF7" s="755">
        <v>775</v>
      </c>
      <c r="AG7" s="756"/>
      <c r="AH7" s="756"/>
      <c r="AI7" s="756"/>
      <c r="AJ7" s="757"/>
      <c r="AK7" s="758">
        <v>157</v>
      </c>
      <c r="AL7" s="759"/>
      <c r="AM7" s="759"/>
      <c r="AN7" s="759"/>
      <c r="AO7" s="759"/>
      <c r="AP7" s="759">
        <v>11031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561</v>
      </c>
      <c r="BT7" s="747"/>
      <c r="BU7" s="747"/>
      <c r="BV7" s="747"/>
      <c r="BW7" s="747"/>
      <c r="BX7" s="747"/>
      <c r="BY7" s="747"/>
      <c r="BZ7" s="747"/>
      <c r="CA7" s="747"/>
      <c r="CB7" s="747"/>
      <c r="CC7" s="747"/>
      <c r="CD7" s="747"/>
      <c r="CE7" s="747"/>
      <c r="CF7" s="747"/>
      <c r="CG7" s="762"/>
      <c r="CH7" s="743">
        <v>-3</v>
      </c>
      <c r="CI7" s="744"/>
      <c r="CJ7" s="744"/>
      <c r="CK7" s="744"/>
      <c r="CL7" s="745"/>
      <c r="CM7" s="743">
        <v>68</v>
      </c>
      <c r="CN7" s="744"/>
      <c r="CO7" s="744"/>
      <c r="CP7" s="744"/>
      <c r="CQ7" s="745"/>
      <c r="CR7" s="743">
        <v>106</v>
      </c>
      <c r="CS7" s="744"/>
      <c r="CT7" s="744"/>
      <c r="CU7" s="744"/>
      <c r="CV7" s="745"/>
      <c r="CW7" s="743" t="s">
        <v>553</v>
      </c>
      <c r="CX7" s="744"/>
      <c r="CY7" s="744"/>
      <c r="CZ7" s="744"/>
      <c r="DA7" s="745"/>
      <c r="DB7" s="743" t="s">
        <v>553</v>
      </c>
      <c r="DC7" s="744"/>
      <c r="DD7" s="744"/>
      <c r="DE7" s="744"/>
      <c r="DF7" s="745"/>
      <c r="DG7" s="743" t="s">
        <v>553</v>
      </c>
      <c r="DH7" s="744"/>
      <c r="DI7" s="744"/>
      <c r="DJ7" s="744"/>
      <c r="DK7" s="745"/>
      <c r="DL7" s="743" t="s">
        <v>553</v>
      </c>
      <c r="DM7" s="744"/>
      <c r="DN7" s="744"/>
      <c r="DO7" s="744"/>
      <c r="DP7" s="745"/>
      <c r="DQ7" s="743" t="s">
        <v>553</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25</v>
      </c>
      <c r="R8" s="784"/>
      <c r="S8" s="784"/>
      <c r="T8" s="784"/>
      <c r="U8" s="784"/>
      <c r="V8" s="784">
        <v>185</v>
      </c>
      <c r="W8" s="784"/>
      <c r="X8" s="784"/>
      <c r="Y8" s="784"/>
      <c r="Z8" s="784"/>
      <c r="AA8" s="784">
        <v>-160</v>
      </c>
      <c r="AB8" s="784"/>
      <c r="AC8" s="784"/>
      <c r="AD8" s="784"/>
      <c r="AE8" s="785"/>
      <c r="AF8" s="786">
        <v>-160</v>
      </c>
      <c r="AG8" s="787"/>
      <c r="AH8" s="787"/>
      <c r="AI8" s="787"/>
      <c r="AJ8" s="788"/>
      <c r="AK8" s="769">
        <v>9</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562</v>
      </c>
      <c r="BT8" s="774"/>
      <c r="BU8" s="774"/>
      <c r="BV8" s="774"/>
      <c r="BW8" s="774"/>
      <c r="BX8" s="774"/>
      <c r="BY8" s="774"/>
      <c r="BZ8" s="774"/>
      <c r="CA8" s="774"/>
      <c r="CB8" s="774"/>
      <c r="CC8" s="774"/>
      <c r="CD8" s="774"/>
      <c r="CE8" s="774"/>
      <c r="CF8" s="774"/>
      <c r="CG8" s="775"/>
      <c r="CH8" s="776">
        <v>5</v>
      </c>
      <c r="CI8" s="777"/>
      <c r="CJ8" s="777"/>
      <c r="CK8" s="777"/>
      <c r="CL8" s="778"/>
      <c r="CM8" s="776">
        <v>1283</v>
      </c>
      <c r="CN8" s="777"/>
      <c r="CO8" s="777"/>
      <c r="CP8" s="777"/>
      <c r="CQ8" s="778"/>
      <c r="CR8" s="776">
        <v>3</v>
      </c>
      <c r="CS8" s="777"/>
      <c r="CT8" s="777"/>
      <c r="CU8" s="777"/>
      <c r="CV8" s="778"/>
      <c r="CW8" s="776" t="s">
        <v>553</v>
      </c>
      <c r="CX8" s="777"/>
      <c r="CY8" s="777"/>
      <c r="CZ8" s="777"/>
      <c r="DA8" s="778"/>
      <c r="DB8" s="776" t="s">
        <v>553</v>
      </c>
      <c r="DC8" s="777"/>
      <c r="DD8" s="777"/>
      <c r="DE8" s="777"/>
      <c r="DF8" s="778"/>
      <c r="DG8" s="776" t="s">
        <v>553</v>
      </c>
      <c r="DH8" s="777"/>
      <c r="DI8" s="777"/>
      <c r="DJ8" s="777"/>
      <c r="DK8" s="778"/>
      <c r="DL8" s="776" t="s">
        <v>553</v>
      </c>
      <c r="DM8" s="777"/>
      <c r="DN8" s="777"/>
      <c r="DO8" s="777"/>
      <c r="DP8" s="778"/>
      <c r="DQ8" s="776" t="s">
        <v>553</v>
      </c>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1</v>
      </c>
      <c r="R9" s="784"/>
      <c r="S9" s="784"/>
      <c r="T9" s="784"/>
      <c r="U9" s="784"/>
      <c r="V9" s="784">
        <v>1</v>
      </c>
      <c r="W9" s="784"/>
      <c r="X9" s="784"/>
      <c r="Y9" s="784"/>
      <c r="Z9" s="784"/>
      <c r="AA9" s="784">
        <v>0</v>
      </c>
      <c r="AB9" s="784"/>
      <c r="AC9" s="784"/>
      <c r="AD9" s="784"/>
      <c r="AE9" s="785"/>
      <c r="AF9" s="786">
        <v>0</v>
      </c>
      <c r="AG9" s="787"/>
      <c r="AH9" s="787"/>
      <c r="AI9" s="787"/>
      <c r="AJ9" s="788"/>
      <c r="AK9" s="769">
        <v>0</v>
      </c>
      <c r="AL9" s="770"/>
      <c r="AM9" s="770"/>
      <c r="AN9" s="770"/>
      <c r="AO9" s="770"/>
      <c r="AP9" s="770">
        <v>0</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13102</v>
      </c>
      <c r="R23" s="793"/>
      <c r="S23" s="793"/>
      <c r="T23" s="793"/>
      <c r="U23" s="793"/>
      <c r="V23" s="793">
        <v>12241</v>
      </c>
      <c r="W23" s="793"/>
      <c r="X23" s="793"/>
      <c r="Y23" s="793"/>
      <c r="Z23" s="793"/>
      <c r="AA23" s="793">
        <v>861</v>
      </c>
      <c r="AB23" s="793"/>
      <c r="AC23" s="793"/>
      <c r="AD23" s="793"/>
      <c r="AE23" s="794"/>
      <c r="AF23" s="795">
        <v>615</v>
      </c>
      <c r="AG23" s="793"/>
      <c r="AH23" s="793"/>
      <c r="AI23" s="793"/>
      <c r="AJ23" s="796"/>
      <c r="AK23" s="797"/>
      <c r="AL23" s="798"/>
      <c r="AM23" s="798"/>
      <c r="AN23" s="798"/>
      <c r="AO23" s="798"/>
      <c r="AP23" s="793">
        <v>11031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2222</v>
      </c>
      <c r="R28" s="823"/>
      <c r="S28" s="823"/>
      <c r="T28" s="823"/>
      <c r="U28" s="823"/>
      <c r="V28" s="823">
        <v>2188</v>
      </c>
      <c r="W28" s="823"/>
      <c r="X28" s="823"/>
      <c r="Y28" s="823"/>
      <c r="Z28" s="823"/>
      <c r="AA28" s="823">
        <v>34</v>
      </c>
      <c r="AB28" s="823"/>
      <c r="AC28" s="823"/>
      <c r="AD28" s="823"/>
      <c r="AE28" s="824"/>
      <c r="AF28" s="825">
        <v>34</v>
      </c>
      <c r="AG28" s="823"/>
      <c r="AH28" s="823"/>
      <c r="AI28" s="823"/>
      <c r="AJ28" s="826"/>
      <c r="AK28" s="827">
        <v>156</v>
      </c>
      <c r="AL28" s="828"/>
      <c r="AM28" s="828"/>
      <c r="AN28" s="828"/>
      <c r="AO28" s="828"/>
      <c r="AP28" s="829" t="s">
        <v>553</v>
      </c>
      <c r="AQ28" s="830"/>
      <c r="AR28" s="830"/>
      <c r="AS28" s="830"/>
      <c r="AT28" s="830"/>
      <c r="AU28" s="829" t="s">
        <v>553</v>
      </c>
      <c r="AV28" s="830"/>
      <c r="AW28" s="830"/>
      <c r="AX28" s="830"/>
      <c r="AY28" s="830"/>
      <c r="AZ28" s="829" t="s">
        <v>553</v>
      </c>
      <c r="BA28" s="830"/>
      <c r="BB28" s="830"/>
      <c r="BC28" s="830"/>
      <c r="BD28" s="830"/>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2360</v>
      </c>
      <c r="R29" s="784"/>
      <c r="S29" s="784"/>
      <c r="T29" s="784"/>
      <c r="U29" s="784"/>
      <c r="V29" s="784">
        <v>2289</v>
      </c>
      <c r="W29" s="784"/>
      <c r="X29" s="784"/>
      <c r="Y29" s="784"/>
      <c r="Z29" s="784"/>
      <c r="AA29" s="784">
        <v>70</v>
      </c>
      <c r="AB29" s="784"/>
      <c r="AC29" s="784"/>
      <c r="AD29" s="784"/>
      <c r="AE29" s="785"/>
      <c r="AF29" s="786">
        <v>70</v>
      </c>
      <c r="AG29" s="787"/>
      <c r="AH29" s="787"/>
      <c r="AI29" s="787"/>
      <c r="AJ29" s="788"/>
      <c r="AK29" s="829">
        <v>318</v>
      </c>
      <c r="AL29" s="830"/>
      <c r="AM29" s="830"/>
      <c r="AN29" s="830"/>
      <c r="AO29" s="830"/>
      <c r="AP29" s="829" t="s">
        <v>553</v>
      </c>
      <c r="AQ29" s="830"/>
      <c r="AR29" s="830"/>
      <c r="AS29" s="830"/>
      <c r="AT29" s="830"/>
      <c r="AU29" s="829" t="s">
        <v>553</v>
      </c>
      <c r="AV29" s="830"/>
      <c r="AW29" s="830"/>
      <c r="AX29" s="830"/>
      <c r="AY29" s="830"/>
      <c r="AZ29" s="829" t="s">
        <v>553</v>
      </c>
      <c r="BA29" s="830"/>
      <c r="BB29" s="830"/>
      <c r="BC29" s="830"/>
      <c r="BD29" s="830"/>
      <c r="BE29" s="831"/>
      <c r="BF29" s="831"/>
      <c r="BG29" s="831"/>
      <c r="BH29" s="831"/>
      <c r="BI29" s="832"/>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497</v>
      </c>
      <c r="R30" s="784"/>
      <c r="S30" s="784"/>
      <c r="T30" s="784"/>
      <c r="U30" s="784"/>
      <c r="V30" s="784">
        <v>497</v>
      </c>
      <c r="W30" s="784"/>
      <c r="X30" s="784"/>
      <c r="Y30" s="784"/>
      <c r="Z30" s="784"/>
      <c r="AA30" s="784">
        <v>0</v>
      </c>
      <c r="AB30" s="784"/>
      <c r="AC30" s="784"/>
      <c r="AD30" s="784"/>
      <c r="AE30" s="785"/>
      <c r="AF30" s="786">
        <v>0</v>
      </c>
      <c r="AG30" s="787"/>
      <c r="AH30" s="787"/>
      <c r="AI30" s="787"/>
      <c r="AJ30" s="788"/>
      <c r="AK30" s="829">
        <v>95</v>
      </c>
      <c r="AL30" s="830"/>
      <c r="AM30" s="830"/>
      <c r="AN30" s="830"/>
      <c r="AO30" s="830"/>
      <c r="AP30" s="829" t="s">
        <v>553</v>
      </c>
      <c r="AQ30" s="830"/>
      <c r="AR30" s="830"/>
      <c r="AS30" s="830"/>
      <c r="AT30" s="830"/>
      <c r="AU30" s="829" t="s">
        <v>553</v>
      </c>
      <c r="AV30" s="830"/>
      <c r="AW30" s="830"/>
      <c r="AX30" s="830"/>
      <c r="AY30" s="830"/>
      <c r="AZ30" s="829" t="s">
        <v>553</v>
      </c>
      <c r="BA30" s="830"/>
      <c r="BB30" s="830"/>
      <c r="BC30" s="830"/>
      <c r="BD30" s="830"/>
      <c r="BE30" s="831"/>
      <c r="BF30" s="831"/>
      <c r="BG30" s="831"/>
      <c r="BH30" s="831"/>
      <c r="BI30" s="832"/>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825</v>
      </c>
      <c r="R31" s="784"/>
      <c r="S31" s="784"/>
      <c r="T31" s="784"/>
      <c r="U31" s="784"/>
      <c r="V31" s="784">
        <v>881</v>
      </c>
      <c r="W31" s="784"/>
      <c r="X31" s="784"/>
      <c r="Y31" s="784"/>
      <c r="Z31" s="784"/>
      <c r="AA31" s="784">
        <v>-56</v>
      </c>
      <c r="AB31" s="784"/>
      <c r="AC31" s="784"/>
      <c r="AD31" s="784"/>
      <c r="AE31" s="785"/>
      <c r="AF31" s="786">
        <v>360</v>
      </c>
      <c r="AG31" s="787"/>
      <c r="AH31" s="787"/>
      <c r="AI31" s="787"/>
      <c r="AJ31" s="788"/>
      <c r="AK31" s="829" t="s">
        <v>553</v>
      </c>
      <c r="AL31" s="830"/>
      <c r="AM31" s="830"/>
      <c r="AN31" s="830"/>
      <c r="AO31" s="830"/>
      <c r="AP31" s="830">
        <v>2299</v>
      </c>
      <c r="AQ31" s="830"/>
      <c r="AR31" s="830"/>
      <c r="AS31" s="830"/>
      <c r="AT31" s="830"/>
      <c r="AU31" s="829" t="s">
        <v>553</v>
      </c>
      <c r="AV31" s="830"/>
      <c r="AW31" s="830"/>
      <c r="AX31" s="830"/>
      <c r="AY31" s="830"/>
      <c r="AZ31" s="833">
        <v>-78.8</v>
      </c>
      <c r="BA31" s="833"/>
      <c r="BB31" s="833"/>
      <c r="BC31" s="833"/>
      <c r="BD31" s="833"/>
      <c r="BE31" s="831" t="s">
        <v>394</v>
      </c>
      <c r="BF31" s="831"/>
      <c r="BG31" s="831"/>
      <c r="BH31" s="831"/>
      <c r="BI31" s="832"/>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665</v>
      </c>
      <c r="R32" s="784"/>
      <c r="S32" s="784"/>
      <c r="T32" s="784"/>
      <c r="U32" s="784"/>
      <c r="V32" s="784">
        <v>588</v>
      </c>
      <c r="W32" s="784"/>
      <c r="X32" s="784"/>
      <c r="Y32" s="784"/>
      <c r="Z32" s="784"/>
      <c r="AA32" s="784">
        <v>77</v>
      </c>
      <c r="AB32" s="784"/>
      <c r="AC32" s="784"/>
      <c r="AD32" s="784"/>
      <c r="AE32" s="785"/>
      <c r="AF32" s="786">
        <v>148</v>
      </c>
      <c r="AG32" s="787"/>
      <c r="AH32" s="787"/>
      <c r="AI32" s="787"/>
      <c r="AJ32" s="788"/>
      <c r="AK32" s="829">
        <v>280</v>
      </c>
      <c r="AL32" s="830"/>
      <c r="AM32" s="830"/>
      <c r="AN32" s="830"/>
      <c r="AO32" s="830"/>
      <c r="AP32" s="830">
        <v>3162</v>
      </c>
      <c r="AQ32" s="830"/>
      <c r="AR32" s="830"/>
      <c r="AS32" s="830"/>
      <c r="AT32" s="830"/>
      <c r="AU32" s="830">
        <v>2776</v>
      </c>
      <c r="AV32" s="830"/>
      <c r="AW32" s="830"/>
      <c r="AX32" s="830"/>
      <c r="AY32" s="830"/>
      <c r="AZ32" s="833">
        <v>-63.1</v>
      </c>
      <c r="BA32" s="833"/>
      <c r="BB32" s="833"/>
      <c r="BC32" s="833"/>
      <c r="BD32" s="833"/>
      <c r="BE32" s="831" t="s">
        <v>394</v>
      </c>
      <c r="BF32" s="831"/>
      <c r="BG32" s="831"/>
      <c r="BH32" s="831"/>
      <c r="BI32" s="832"/>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29"/>
      <c r="AL33" s="830"/>
      <c r="AM33" s="830"/>
      <c r="AN33" s="830"/>
      <c r="AO33" s="830"/>
      <c r="AP33" s="830"/>
      <c r="AQ33" s="830"/>
      <c r="AR33" s="830"/>
      <c r="AS33" s="830"/>
      <c r="AT33" s="830"/>
      <c r="AU33" s="830"/>
      <c r="AV33" s="830"/>
      <c r="AW33" s="830"/>
      <c r="AX33" s="830"/>
      <c r="AY33" s="830"/>
      <c r="AZ33" s="833"/>
      <c r="BA33" s="833"/>
      <c r="BB33" s="833"/>
      <c r="BC33" s="833"/>
      <c r="BD33" s="833"/>
      <c r="BE33" s="831"/>
      <c r="BF33" s="831"/>
      <c r="BG33" s="831"/>
      <c r="BH33" s="831"/>
      <c r="BI33" s="832"/>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29"/>
      <c r="AL34" s="830"/>
      <c r="AM34" s="830"/>
      <c r="AN34" s="830"/>
      <c r="AO34" s="830"/>
      <c r="AP34" s="830"/>
      <c r="AQ34" s="830"/>
      <c r="AR34" s="830"/>
      <c r="AS34" s="830"/>
      <c r="AT34" s="830"/>
      <c r="AU34" s="830"/>
      <c r="AV34" s="830"/>
      <c r="AW34" s="830"/>
      <c r="AX34" s="830"/>
      <c r="AY34" s="830"/>
      <c r="AZ34" s="833"/>
      <c r="BA34" s="833"/>
      <c r="BB34" s="833"/>
      <c r="BC34" s="833"/>
      <c r="BD34" s="833"/>
      <c r="BE34" s="831"/>
      <c r="BF34" s="831"/>
      <c r="BG34" s="831"/>
      <c r="BH34" s="831"/>
      <c r="BI34" s="832"/>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29"/>
      <c r="AL35" s="830"/>
      <c r="AM35" s="830"/>
      <c r="AN35" s="830"/>
      <c r="AO35" s="830"/>
      <c r="AP35" s="830"/>
      <c r="AQ35" s="830"/>
      <c r="AR35" s="830"/>
      <c r="AS35" s="830"/>
      <c r="AT35" s="830"/>
      <c r="AU35" s="830"/>
      <c r="AV35" s="830"/>
      <c r="AW35" s="830"/>
      <c r="AX35" s="830"/>
      <c r="AY35" s="830"/>
      <c r="AZ35" s="833"/>
      <c r="BA35" s="833"/>
      <c r="BB35" s="833"/>
      <c r="BC35" s="833"/>
      <c r="BD35" s="833"/>
      <c r="BE35" s="831"/>
      <c r="BF35" s="831"/>
      <c r="BG35" s="831"/>
      <c r="BH35" s="831"/>
      <c r="BI35" s="832"/>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29"/>
      <c r="AL36" s="830"/>
      <c r="AM36" s="830"/>
      <c r="AN36" s="830"/>
      <c r="AO36" s="830"/>
      <c r="AP36" s="830"/>
      <c r="AQ36" s="830"/>
      <c r="AR36" s="830"/>
      <c r="AS36" s="830"/>
      <c r="AT36" s="830"/>
      <c r="AU36" s="830"/>
      <c r="AV36" s="830"/>
      <c r="AW36" s="830"/>
      <c r="AX36" s="830"/>
      <c r="AY36" s="830"/>
      <c r="AZ36" s="833"/>
      <c r="BA36" s="833"/>
      <c r="BB36" s="833"/>
      <c r="BC36" s="833"/>
      <c r="BD36" s="833"/>
      <c r="BE36" s="831"/>
      <c r="BF36" s="831"/>
      <c r="BG36" s="831"/>
      <c r="BH36" s="831"/>
      <c r="BI36" s="832"/>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29"/>
      <c r="AL37" s="830"/>
      <c r="AM37" s="830"/>
      <c r="AN37" s="830"/>
      <c r="AO37" s="830"/>
      <c r="AP37" s="830"/>
      <c r="AQ37" s="830"/>
      <c r="AR37" s="830"/>
      <c r="AS37" s="830"/>
      <c r="AT37" s="830"/>
      <c r="AU37" s="830"/>
      <c r="AV37" s="830"/>
      <c r="AW37" s="830"/>
      <c r="AX37" s="830"/>
      <c r="AY37" s="830"/>
      <c r="AZ37" s="833"/>
      <c r="BA37" s="833"/>
      <c r="BB37" s="833"/>
      <c r="BC37" s="833"/>
      <c r="BD37" s="833"/>
      <c r="BE37" s="831"/>
      <c r="BF37" s="831"/>
      <c r="BG37" s="831"/>
      <c r="BH37" s="831"/>
      <c r="BI37" s="832"/>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29"/>
      <c r="AL38" s="830"/>
      <c r="AM38" s="830"/>
      <c r="AN38" s="830"/>
      <c r="AO38" s="830"/>
      <c r="AP38" s="830"/>
      <c r="AQ38" s="830"/>
      <c r="AR38" s="830"/>
      <c r="AS38" s="830"/>
      <c r="AT38" s="830"/>
      <c r="AU38" s="830"/>
      <c r="AV38" s="830"/>
      <c r="AW38" s="830"/>
      <c r="AX38" s="830"/>
      <c r="AY38" s="830"/>
      <c r="AZ38" s="833"/>
      <c r="BA38" s="833"/>
      <c r="BB38" s="833"/>
      <c r="BC38" s="833"/>
      <c r="BD38" s="833"/>
      <c r="BE38" s="831"/>
      <c r="BF38" s="831"/>
      <c r="BG38" s="831"/>
      <c r="BH38" s="831"/>
      <c r="BI38" s="832"/>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29"/>
      <c r="AL39" s="830"/>
      <c r="AM39" s="830"/>
      <c r="AN39" s="830"/>
      <c r="AO39" s="830"/>
      <c r="AP39" s="830"/>
      <c r="AQ39" s="830"/>
      <c r="AR39" s="830"/>
      <c r="AS39" s="830"/>
      <c r="AT39" s="830"/>
      <c r="AU39" s="830"/>
      <c r="AV39" s="830"/>
      <c r="AW39" s="830"/>
      <c r="AX39" s="830"/>
      <c r="AY39" s="830"/>
      <c r="AZ39" s="833"/>
      <c r="BA39" s="833"/>
      <c r="BB39" s="833"/>
      <c r="BC39" s="833"/>
      <c r="BD39" s="833"/>
      <c r="BE39" s="831"/>
      <c r="BF39" s="831"/>
      <c r="BG39" s="831"/>
      <c r="BH39" s="831"/>
      <c r="BI39" s="832"/>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29"/>
      <c r="AL40" s="830"/>
      <c r="AM40" s="830"/>
      <c r="AN40" s="830"/>
      <c r="AO40" s="830"/>
      <c r="AP40" s="830"/>
      <c r="AQ40" s="830"/>
      <c r="AR40" s="830"/>
      <c r="AS40" s="830"/>
      <c r="AT40" s="830"/>
      <c r="AU40" s="830"/>
      <c r="AV40" s="830"/>
      <c r="AW40" s="830"/>
      <c r="AX40" s="830"/>
      <c r="AY40" s="830"/>
      <c r="AZ40" s="833"/>
      <c r="BA40" s="833"/>
      <c r="BB40" s="833"/>
      <c r="BC40" s="833"/>
      <c r="BD40" s="833"/>
      <c r="BE40" s="831"/>
      <c r="BF40" s="831"/>
      <c r="BG40" s="831"/>
      <c r="BH40" s="831"/>
      <c r="BI40" s="832"/>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29"/>
      <c r="AL41" s="830"/>
      <c r="AM41" s="830"/>
      <c r="AN41" s="830"/>
      <c r="AO41" s="830"/>
      <c r="AP41" s="830"/>
      <c r="AQ41" s="830"/>
      <c r="AR41" s="830"/>
      <c r="AS41" s="830"/>
      <c r="AT41" s="830"/>
      <c r="AU41" s="830"/>
      <c r="AV41" s="830"/>
      <c r="AW41" s="830"/>
      <c r="AX41" s="830"/>
      <c r="AY41" s="830"/>
      <c r="AZ41" s="833"/>
      <c r="BA41" s="833"/>
      <c r="BB41" s="833"/>
      <c r="BC41" s="833"/>
      <c r="BD41" s="833"/>
      <c r="BE41" s="831"/>
      <c r="BF41" s="831"/>
      <c r="BG41" s="831"/>
      <c r="BH41" s="831"/>
      <c r="BI41" s="832"/>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29"/>
      <c r="AL42" s="830"/>
      <c r="AM42" s="830"/>
      <c r="AN42" s="830"/>
      <c r="AO42" s="830"/>
      <c r="AP42" s="830"/>
      <c r="AQ42" s="830"/>
      <c r="AR42" s="830"/>
      <c r="AS42" s="830"/>
      <c r="AT42" s="830"/>
      <c r="AU42" s="830"/>
      <c r="AV42" s="830"/>
      <c r="AW42" s="830"/>
      <c r="AX42" s="830"/>
      <c r="AY42" s="830"/>
      <c r="AZ42" s="833"/>
      <c r="BA42" s="833"/>
      <c r="BB42" s="833"/>
      <c r="BC42" s="833"/>
      <c r="BD42" s="833"/>
      <c r="BE42" s="831"/>
      <c r="BF42" s="831"/>
      <c r="BG42" s="831"/>
      <c r="BH42" s="831"/>
      <c r="BI42" s="832"/>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29"/>
      <c r="AL43" s="830"/>
      <c r="AM43" s="830"/>
      <c r="AN43" s="830"/>
      <c r="AO43" s="830"/>
      <c r="AP43" s="830"/>
      <c r="AQ43" s="830"/>
      <c r="AR43" s="830"/>
      <c r="AS43" s="830"/>
      <c r="AT43" s="830"/>
      <c r="AU43" s="830"/>
      <c r="AV43" s="830"/>
      <c r="AW43" s="830"/>
      <c r="AX43" s="830"/>
      <c r="AY43" s="830"/>
      <c r="AZ43" s="833"/>
      <c r="BA43" s="833"/>
      <c r="BB43" s="833"/>
      <c r="BC43" s="833"/>
      <c r="BD43" s="833"/>
      <c r="BE43" s="831"/>
      <c r="BF43" s="831"/>
      <c r="BG43" s="831"/>
      <c r="BH43" s="831"/>
      <c r="BI43" s="832"/>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29"/>
      <c r="AL44" s="830"/>
      <c r="AM44" s="830"/>
      <c r="AN44" s="830"/>
      <c r="AO44" s="830"/>
      <c r="AP44" s="830"/>
      <c r="AQ44" s="830"/>
      <c r="AR44" s="830"/>
      <c r="AS44" s="830"/>
      <c r="AT44" s="830"/>
      <c r="AU44" s="830"/>
      <c r="AV44" s="830"/>
      <c r="AW44" s="830"/>
      <c r="AX44" s="830"/>
      <c r="AY44" s="830"/>
      <c r="AZ44" s="833"/>
      <c r="BA44" s="833"/>
      <c r="BB44" s="833"/>
      <c r="BC44" s="833"/>
      <c r="BD44" s="833"/>
      <c r="BE44" s="831"/>
      <c r="BF44" s="831"/>
      <c r="BG44" s="831"/>
      <c r="BH44" s="831"/>
      <c r="BI44" s="832"/>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29"/>
      <c r="AL45" s="830"/>
      <c r="AM45" s="830"/>
      <c r="AN45" s="830"/>
      <c r="AO45" s="830"/>
      <c r="AP45" s="830"/>
      <c r="AQ45" s="830"/>
      <c r="AR45" s="830"/>
      <c r="AS45" s="830"/>
      <c r="AT45" s="830"/>
      <c r="AU45" s="830"/>
      <c r="AV45" s="830"/>
      <c r="AW45" s="830"/>
      <c r="AX45" s="830"/>
      <c r="AY45" s="830"/>
      <c r="AZ45" s="833"/>
      <c r="BA45" s="833"/>
      <c r="BB45" s="833"/>
      <c r="BC45" s="833"/>
      <c r="BD45" s="833"/>
      <c r="BE45" s="831"/>
      <c r="BF45" s="831"/>
      <c r="BG45" s="831"/>
      <c r="BH45" s="831"/>
      <c r="BI45" s="832"/>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29"/>
      <c r="AL46" s="830"/>
      <c r="AM46" s="830"/>
      <c r="AN46" s="830"/>
      <c r="AO46" s="830"/>
      <c r="AP46" s="830"/>
      <c r="AQ46" s="830"/>
      <c r="AR46" s="830"/>
      <c r="AS46" s="830"/>
      <c r="AT46" s="830"/>
      <c r="AU46" s="830"/>
      <c r="AV46" s="830"/>
      <c r="AW46" s="830"/>
      <c r="AX46" s="830"/>
      <c r="AY46" s="830"/>
      <c r="AZ46" s="833"/>
      <c r="BA46" s="833"/>
      <c r="BB46" s="833"/>
      <c r="BC46" s="833"/>
      <c r="BD46" s="833"/>
      <c r="BE46" s="831"/>
      <c r="BF46" s="831"/>
      <c r="BG46" s="831"/>
      <c r="BH46" s="831"/>
      <c r="BI46" s="832"/>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29"/>
      <c r="AL47" s="830"/>
      <c r="AM47" s="830"/>
      <c r="AN47" s="830"/>
      <c r="AO47" s="830"/>
      <c r="AP47" s="830"/>
      <c r="AQ47" s="830"/>
      <c r="AR47" s="830"/>
      <c r="AS47" s="830"/>
      <c r="AT47" s="830"/>
      <c r="AU47" s="830"/>
      <c r="AV47" s="830"/>
      <c r="AW47" s="830"/>
      <c r="AX47" s="830"/>
      <c r="AY47" s="830"/>
      <c r="AZ47" s="833"/>
      <c r="BA47" s="833"/>
      <c r="BB47" s="833"/>
      <c r="BC47" s="833"/>
      <c r="BD47" s="833"/>
      <c r="BE47" s="831"/>
      <c r="BF47" s="831"/>
      <c r="BG47" s="831"/>
      <c r="BH47" s="831"/>
      <c r="BI47" s="832"/>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29"/>
      <c r="AL48" s="830"/>
      <c r="AM48" s="830"/>
      <c r="AN48" s="830"/>
      <c r="AO48" s="830"/>
      <c r="AP48" s="830"/>
      <c r="AQ48" s="830"/>
      <c r="AR48" s="830"/>
      <c r="AS48" s="830"/>
      <c r="AT48" s="830"/>
      <c r="AU48" s="830"/>
      <c r="AV48" s="830"/>
      <c r="AW48" s="830"/>
      <c r="AX48" s="830"/>
      <c r="AY48" s="830"/>
      <c r="AZ48" s="833"/>
      <c r="BA48" s="833"/>
      <c r="BB48" s="833"/>
      <c r="BC48" s="833"/>
      <c r="BD48" s="833"/>
      <c r="BE48" s="831"/>
      <c r="BF48" s="831"/>
      <c r="BG48" s="831"/>
      <c r="BH48" s="831"/>
      <c r="BI48" s="832"/>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29"/>
      <c r="AL49" s="830"/>
      <c r="AM49" s="830"/>
      <c r="AN49" s="830"/>
      <c r="AO49" s="830"/>
      <c r="AP49" s="830"/>
      <c r="AQ49" s="830"/>
      <c r="AR49" s="830"/>
      <c r="AS49" s="830"/>
      <c r="AT49" s="830"/>
      <c r="AU49" s="830"/>
      <c r="AV49" s="830"/>
      <c r="AW49" s="830"/>
      <c r="AX49" s="830"/>
      <c r="AY49" s="830"/>
      <c r="AZ49" s="833"/>
      <c r="BA49" s="833"/>
      <c r="BB49" s="833"/>
      <c r="BC49" s="833"/>
      <c r="BD49" s="833"/>
      <c r="BE49" s="831"/>
      <c r="BF49" s="831"/>
      <c r="BG49" s="831"/>
      <c r="BH49" s="831"/>
      <c r="BI49" s="832"/>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1"/>
      <c r="BF50" s="831"/>
      <c r="BG50" s="831"/>
      <c r="BH50" s="831"/>
      <c r="BI50" s="832"/>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1"/>
      <c r="BF51" s="831"/>
      <c r="BG51" s="831"/>
      <c r="BH51" s="831"/>
      <c r="BI51" s="832"/>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1"/>
      <c r="BF52" s="831"/>
      <c r="BG52" s="831"/>
      <c r="BH52" s="831"/>
      <c r="BI52" s="832"/>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1"/>
      <c r="BF53" s="831"/>
      <c r="BG53" s="831"/>
      <c r="BH53" s="831"/>
      <c r="BI53" s="832"/>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1"/>
      <c r="BF54" s="831"/>
      <c r="BG54" s="831"/>
      <c r="BH54" s="831"/>
      <c r="BI54" s="832"/>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1"/>
      <c r="BF55" s="831"/>
      <c r="BG55" s="831"/>
      <c r="BH55" s="831"/>
      <c r="BI55" s="832"/>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1"/>
      <c r="BF56" s="831"/>
      <c r="BG56" s="831"/>
      <c r="BH56" s="831"/>
      <c r="BI56" s="832"/>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1"/>
      <c r="BF57" s="831"/>
      <c r="BG57" s="831"/>
      <c r="BH57" s="831"/>
      <c r="BI57" s="832"/>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1"/>
      <c r="BF58" s="831"/>
      <c r="BG58" s="831"/>
      <c r="BH58" s="831"/>
      <c r="BI58" s="832"/>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1"/>
      <c r="BF59" s="831"/>
      <c r="BG59" s="831"/>
      <c r="BH59" s="831"/>
      <c r="BI59" s="832"/>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1"/>
      <c r="BF60" s="831"/>
      <c r="BG60" s="831"/>
      <c r="BH60" s="831"/>
      <c r="BI60" s="832"/>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1"/>
      <c r="BF61" s="831"/>
      <c r="BG61" s="831"/>
      <c r="BH61" s="831"/>
      <c r="BI61" s="832"/>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1"/>
      <c r="BF62" s="831"/>
      <c r="BG62" s="831"/>
      <c r="BH62" s="831"/>
      <c r="BI62" s="832"/>
      <c r="BJ62" s="846"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397</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612</v>
      </c>
      <c r="AG63" s="843"/>
      <c r="AH63" s="843"/>
      <c r="AI63" s="843"/>
      <c r="AJ63" s="844"/>
      <c r="AK63" s="845"/>
      <c r="AL63" s="840"/>
      <c r="AM63" s="840"/>
      <c r="AN63" s="840"/>
      <c r="AO63" s="840"/>
      <c r="AP63" s="843">
        <v>5461</v>
      </c>
      <c r="AQ63" s="843"/>
      <c r="AR63" s="843"/>
      <c r="AS63" s="843"/>
      <c r="AT63" s="843"/>
      <c r="AU63" s="843">
        <v>2776</v>
      </c>
      <c r="AV63" s="843"/>
      <c r="AW63" s="843"/>
      <c r="AX63" s="843"/>
      <c r="AY63" s="843"/>
      <c r="AZ63" s="847"/>
      <c r="BA63" s="847"/>
      <c r="BB63" s="847"/>
      <c r="BC63" s="847"/>
      <c r="BD63" s="847"/>
      <c r="BE63" s="848"/>
      <c r="BF63" s="848"/>
      <c r="BG63" s="848"/>
      <c r="BH63" s="848"/>
      <c r="BI63" s="849"/>
      <c r="BJ63" s="850" t="s">
        <v>122</v>
      </c>
      <c r="BK63" s="851"/>
      <c r="BL63" s="851"/>
      <c r="BM63" s="851"/>
      <c r="BN63" s="852"/>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3" t="s">
        <v>385</v>
      </c>
      <c r="AG66" s="815"/>
      <c r="AH66" s="815"/>
      <c r="AI66" s="815"/>
      <c r="AJ66" s="854"/>
      <c r="AK66" s="733" t="s">
        <v>386</v>
      </c>
      <c r="AL66" s="728"/>
      <c r="AM66" s="728"/>
      <c r="AN66" s="728"/>
      <c r="AO66" s="729"/>
      <c r="AP66" s="733" t="s">
        <v>387</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8"/>
      <c r="AH67" s="818"/>
      <c r="AI67" s="818"/>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18"/>
    </row>
    <row r="68" spans="1:131" ht="26.25" customHeight="1" thickTop="1" x14ac:dyDescent="0.2">
      <c r="A68" s="224">
        <v>1</v>
      </c>
      <c r="B68" s="868" t="s">
        <v>554</v>
      </c>
      <c r="C68" s="869"/>
      <c r="D68" s="869"/>
      <c r="E68" s="869"/>
      <c r="F68" s="869"/>
      <c r="G68" s="869"/>
      <c r="H68" s="869"/>
      <c r="I68" s="869"/>
      <c r="J68" s="869"/>
      <c r="K68" s="869"/>
      <c r="L68" s="869"/>
      <c r="M68" s="869"/>
      <c r="N68" s="869"/>
      <c r="O68" s="869"/>
      <c r="P68" s="870"/>
      <c r="Q68" s="871">
        <v>331</v>
      </c>
      <c r="R68" s="865"/>
      <c r="S68" s="865"/>
      <c r="T68" s="865"/>
      <c r="U68" s="865"/>
      <c r="V68" s="865">
        <v>305</v>
      </c>
      <c r="W68" s="865"/>
      <c r="X68" s="865"/>
      <c r="Y68" s="865"/>
      <c r="Z68" s="865"/>
      <c r="AA68" s="865">
        <v>26</v>
      </c>
      <c r="AB68" s="865"/>
      <c r="AC68" s="865"/>
      <c r="AD68" s="865"/>
      <c r="AE68" s="865"/>
      <c r="AF68" s="865">
        <v>26</v>
      </c>
      <c r="AG68" s="865"/>
      <c r="AH68" s="865"/>
      <c r="AI68" s="865"/>
      <c r="AJ68" s="865"/>
      <c r="AK68" s="865">
        <v>21</v>
      </c>
      <c r="AL68" s="865"/>
      <c r="AM68" s="865"/>
      <c r="AN68" s="865"/>
      <c r="AO68" s="865"/>
      <c r="AP68" s="865">
        <v>258</v>
      </c>
      <c r="AQ68" s="865"/>
      <c r="AR68" s="865"/>
      <c r="AS68" s="865"/>
      <c r="AT68" s="865"/>
      <c r="AU68" s="865">
        <v>36</v>
      </c>
      <c r="AV68" s="865"/>
      <c r="AW68" s="865"/>
      <c r="AX68" s="865"/>
      <c r="AY68" s="865"/>
      <c r="AZ68" s="866"/>
      <c r="BA68" s="866"/>
      <c r="BB68" s="866"/>
      <c r="BC68" s="866"/>
      <c r="BD68" s="867"/>
      <c r="BE68" s="229"/>
      <c r="BF68" s="229"/>
      <c r="BG68" s="229"/>
      <c r="BH68" s="229"/>
      <c r="BI68" s="229"/>
      <c r="BJ68" s="229"/>
      <c r="BK68" s="229"/>
      <c r="BL68" s="229"/>
      <c r="BM68" s="229"/>
      <c r="BN68" s="229"/>
      <c r="BO68" s="229"/>
      <c r="BP68" s="229"/>
      <c r="BQ68" s="226">
        <v>62</v>
      </c>
      <c r="BR68" s="231"/>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18"/>
    </row>
    <row r="69" spans="1:131" ht="26.25" customHeight="1" x14ac:dyDescent="0.2">
      <c r="A69" s="226">
        <v>2</v>
      </c>
      <c r="B69" s="872" t="s">
        <v>555</v>
      </c>
      <c r="C69" s="873"/>
      <c r="D69" s="873"/>
      <c r="E69" s="873"/>
      <c r="F69" s="873"/>
      <c r="G69" s="873"/>
      <c r="H69" s="873"/>
      <c r="I69" s="873"/>
      <c r="J69" s="873"/>
      <c r="K69" s="873"/>
      <c r="L69" s="873"/>
      <c r="M69" s="873"/>
      <c r="N69" s="873"/>
      <c r="O69" s="873"/>
      <c r="P69" s="874"/>
      <c r="Q69" s="875">
        <v>4475</v>
      </c>
      <c r="R69" s="830"/>
      <c r="S69" s="830"/>
      <c r="T69" s="830"/>
      <c r="U69" s="830"/>
      <c r="V69" s="830">
        <v>4456</v>
      </c>
      <c r="W69" s="830"/>
      <c r="X69" s="830"/>
      <c r="Y69" s="830"/>
      <c r="Z69" s="830"/>
      <c r="AA69" s="830">
        <v>19</v>
      </c>
      <c r="AB69" s="830"/>
      <c r="AC69" s="830"/>
      <c r="AD69" s="830"/>
      <c r="AE69" s="830"/>
      <c r="AF69" s="876">
        <v>19</v>
      </c>
      <c r="AG69" s="877"/>
      <c r="AH69" s="877"/>
      <c r="AI69" s="877"/>
      <c r="AJ69" s="829"/>
      <c r="AK69" s="830">
        <v>50</v>
      </c>
      <c r="AL69" s="830"/>
      <c r="AM69" s="830"/>
      <c r="AN69" s="830"/>
      <c r="AO69" s="830"/>
      <c r="AP69" s="876" t="s">
        <v>553</v>
      </c>
      <c r="AQ69" s="877"/>
      <c r="AR69" s="877"/>
      <c r="AS69" s="877"/>
      <c r="AT69" s="829"/>
      <c r="AU69" s="876" t="s">
        <v>553</v>
      </c>
      <c r="AV69" s="877"/>
      <c r="AW69" s="877"/>
      <c r="AX69" s="877"/>
      <c r="AY69" s="829"/>
      <c r="AZ69" s="831"/>
      <c r="BA69" s="831"/>
      <c r="BB69" s="831"/>
      <c r="BC69" s="831"/>
      <c r="BD69" s="832"/>
      <c r="BE69" s="229"/>
      <c r="BF69" s="229"/>
      <c r="BG69" s="229"/>
      <c r="BH69" s="229"/>
      <c r="BI69" s="229"/>
      <c r="BJ69" s="229"/>
      <c r="BK69" s="229"/>
      <c r="BL69" s="229"/>
      <c r="BM69" s="229"/>
      <c r="BN69" s="229"/>
      <c r="BO69" s="229"/>
      <c r="BP69" s="229"/>
      <c r="BQ69" s="226">
        <v>63</v>
      </c>
      <c r="BR69" s="231"/>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18"/>
    </row>
    <row r="70" spans="1:131" ht="26.25" customHeight="1" x14ac:dyDescent="0.2">
      <c r="A70" s="226">
        <v>3</v>
      </c>
      <c r="B70" s="872" t="s">
        <v>556</v>
      </c>
      <c r="C70" s="873"/>
      <c r="D70" s="873"/>
      <c r="E70" s="873"/>
      <c r="F70" s="873"/>
      <c r="G70" s="873"/>
      <c r="H70" s="873"/>
      <c r="I70" s="873"/>
      <c r="J70" s="873"/>
      <c r="K70" s="873"/>
      <c r="L70" s="873"/>
      <c r="M70" s="873"/>
      <c r="N70" s="873"/>
      <c r="O70" s="873"/>
      <c r="P70" s="874"/>
      <c r="Q70" s="875">
        <v>236</v>
      </c>
      <c r="R70" s="830"/>
      <c r="S70" s="830"/>
      <c r="T70" s="830"/>
      <c r="U70" s="830"/>
      <c r="V70" s="830">
        <v>222</v>
      </c>
      <c r="W70" s="830"/>
      <c r="X70" s="830"/>
      <c r="Y70" s="830"/>
      <c r="Z70" s="830"/>
      <c r="AA70" s="830">
        <v>14</v>
      </c>
      <c r="AB70" s="830"/>
      <c r="AC70" s="830"/>
      <c r="AD70" s="830"/>
      <c r="AE70" s="830"/>
      <c r="AF70" s="876">
        <v>14</v>
      </c>
      <c r="AG70" s="877"/>
      <c r="AH70" s="877"/>
      <c r="AI70" s="877"/>
      <c r="AJ70" s="829"/>
      <c r="AK70" s="830">
        <v>10</v>
      </c>
      <c r="AL70" s="830"/>
      <c r="AM70" s="830"/>
      <c r="AN70" s="830"/>
      <c r="AO70" s="830"/>
      <c r="AP70" s="830">
        <v>91</v>
      </c>
      <c r="AQ70" s="830"/>
      <c r="AR70" s="830"/>
      <c r="AS70" s="830"/>
      <c r="AT70" s="830"/>
      <c r="AU70" s="830">
        <v>15</v>
      </c>
      <c r="AV70" s="830"/>
      <c r="AW70" s="830"/>
      <c r="AX70" s="830"/>
      <c r="AY70" s="830"/>
      <c r="AZ70" s="831"/>
      <c r="BA70" s="831"/>
      <c r="BB70" s="831"/>
      <c r="BC70" s="831"/>
      <c r="BD70" s="832"/>
      <c r="BE70" s="229"/>
      <c r="BF70" s="229"/>
      <c r="BG70" s="229"/>
      <c r="BH70" s="229"/>
      <c r="BI70" s="229"/>
      <c r="BJ70" s="229"/>
      <c r="BK70" s="229"/>
      <c r="BL70" s="229"/>
      <c r="BM70" s="229"/>
      <c r="BN70" s="229"/>
      <c r="BO70" s="229"/>
      <c r="BP70" s="229"/>
      <c r="BQ70" s="226">
        <v>64</v>
      </c>
      <c r="BR70" s="231"/>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18"/>
    </row>
    <row r="71" spans="1:131" ht="26.25" customHeight="1" x14ac:dyDescent="0.2">
      <c r="A71" s="226">
        <v>4</v>
      </c>
      <c r="B71" s="872" t="s">
        <v>557</v>
      </c>
      <c r="C71" s="873"/>
      <c r="D71" s="873"/>
      <c r="E71" s="873"/>
      <c r="F71" s="873"/>
      <c r="G71" s="873"/>
      <c r="H71" s="873"/>
      <c r="I71" s="873"/>
      <c r="J71" s="873"/>
      <c r="K71" s="873"/>
      <c r="L71" s="873"/>
      <c r="M71" s="873"/>
      <c r="N71" s="873"/>
      <c r="O71" s="873"/>
      <c r="P71" s="874"/>
      <c r="Q71" s="875">
        <v>134</v>
      </c>
      <c r="R71" s="830"/>
      <c r="S71" s="830"/>
      <c r="T71" s="830"/>
      <c r="U71" s="830"/>
      <c r="V71" s="830">
        <v>133</v>
      </c>
      <c r="W71" s="830"/>
      <c r="X71" s="830"/>
      <c r="Y71" s="830"/>
      <c r="Z71" s="830"/>
      <c r="AA71" s="830">
        <v>1</v>
      </c>
      <c r="AB71" s="830"/>
      <c r="AC71" s="830"/>
      <c r="AD71" s="830"/>
      <c r="AE71" s="830"/>
      <c r="AF71" s="876">
        <v>1</v>
      </c>
      <c r="AG71" s="877"/>
      <c r="AH71" s="877"/>
      <c r="AI71" s="877"/>
      <c r="AJ71" s="829"/>
      <c r="AK71" s="830">
        <v>28</v>
      </c>
      <c r="AL71" s="830"/>
      <c r="AM71" s="830"/>
      <c r="AN71" s="830"/>
      <c r="AO71" s="830"/>
      <c r="AP71" s="876" t="s">
        <v>553</v>
      </c>
      <c r="AQ71" s="877"/>
      <c r="AR71" s="877"/>
      <c r="AS71" s="877"/>
      <c r="AT71" s="829"/>
      <c r="AU71" s="876" t="s">
        <v>553</v>
      </c>
      <c r="AV71" s="877"/>
      <c r="AW71" s="877"/>
      <c r="AX71" s="877"/>
      <c r="AY71" s="829"/>
      <c r="AZ71" s="831"/>
      <c r="BA71" s="831"/>
      <c r="BB71" s="831"/>
      <c r="BC71" s="831"/>
      <c r="BD71" s="832"/>
      <c r="BE71" s="229"/>
      <c r="BF71" s="229"/>
      <c r="BG71" s="229"/>
      <c r="BH71" s="229"/>
      <c r="BI71" s="229"/>
      <c r="BJ71" s="229"/>
      <c r="BK71" s="229"/>
      <c r="BL71" s="229"/>
      <c r="BM71" s="229"/>
      <c r="BN71" s="229"/>
      <c r="BO71" s="229"/>
      <c r="BP71" s="229"/>
      <c r="BQ71" s="226">
        <v>65</v>
      </c>
      <c r="BR71" s="231"/>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18"/>
    </row>
    <row r="72" spans="1:131" ht="26.25" customHeight="1" x14ac:dyDescent="0.2">
      <c r="A72" s="226">
        <v>5</v>
      </c>
      <c r="B72" s="872" t="s">
        <v>558</v>
      </c>
      <c r="C72" s="873"/>
      <c r="D72" s="873"/>
      <c r="E72" s="873"/>
      <c r="F72" s="873"/>
      <c r="G72" s="873"/>
      <c r="H72" s="873"/>
      <c r="I72" s="873"/>
      <c r="J72" s="873"/>
      <c r="K72" s="873"/>
      <c r="L72" s="873"/>
      <c r="M72" s="873"/>
      <c r="N72" s="873"/>
      <c r="O72" s="873"/>
      <c r="P72" s="874"/>
      <c r="Q72" s="875">
        <v>187</v>
      </c>
      <c r="R72" s="830"/>
      <c r="S72" s="830"/>
      <c r="T72" s="830"/>
      <c r="U72" s="830"/>
      <c r="V72" s="830">
        <v>176</v>
      </c>
      <c r="W72" s="830"/>
      <c r="X72" s="830"/>
      <c r="Y72" s="830"/>
      <c r="Z72" s="830"/>
      <c r="AA72" s="830">
        <v>11</v>
      </c>
      <c r="AB72" s="830"/>
      <c r="AC72" s="830"/>
      <c r="AD72" s="830"/>
      <c r="AE72" s="830"/>
      <c r="AF72" s="876">
        <v>11</v>
      </c>
      <c r="AG72" s="877"/>
      <c r="AH72" s="877"/>
      <c r="AI72" s="877"/>
      <c r="AJ72" s="829"/>
      <c r="AK72" s="830">
        <v>87</v>
      </c>
      <c r="AL72" s="830"/>
      <c r="AM72" s="830"/>
      <c r="AN72" s="830"/>
      <c r="AO72" s="830"/>
      <c r="AP72" s="876" t="s">
        <v>553</v>
      </c>
      <c r="AQ72" s="877"/>
      <c r="AR72" s="877"/>
      <c r="AS72" s="877"/>
      <c r="AT72" s="829"/>
      <c r="AU72" s="876" t="s">
        <v>553</v>
      </c>
      <c r="AV72" s="877"/>
      <c r="AW72" s="877"/>
      <c r="AX72" s="877"/>
      <c r="AY72" s="829"/>
      <c r="AZ72" s="831"/>
      <c r="BA72" s="831"/>
      <c r="BB72" s="831"/>
      <c r="BC72" s="831"/>
      <c r="BD72" s="832"/>
      <c r="BE72" s="229"/>
      <c r="BF72" s="229"/>
      <c r="BG72" s="229"/>
      <c r="BH72" s="229"/>
      <c r="BI72" s="229"/>
      <c r="BJ72" s="229"/>
      <c r="BK72" s="229"/>
      <c r="BL72" s="229"/>
      <c r="BM72" s="229"/>
      <c r="BN72" s="229"/>
      <c r="BO72" s="229"/>
      <c r="BP72" s="229"/>
      <c r="BQ72" s="226">
        <v>66</v>
      </c>
      <c r="BR72" s="231"/>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18"/>
    </row>
    <row r="73" spans="1:131" ht="26.25" customHeight="1" x14ac:dyDescent="0.2">
      <c r="A73" s="226">
        <v>6</v>
      </c>
      <c r="B73" s="872" t="s">
        <v>559</v>
      </c>
      <c r="C73" s="873"/>
      <c r="D73" s="873"/>
      <c r="E73" s="873"/>
      <c r="F73" s="873"/>
      <c r="G73" s="873"/>
      <c r="H73" s="873"/>
      <c r="I73" s="873"/>
      <c r="J73" s="873"/>
      <c r="K73" s="873"/>
      <c r="L73" s="873"/>
      <c r="M73" s="873"/>
      <c r="N73" s="873"/>
      <c r="O73" s="873"/>
      <c r="P73" s="874"/>
      <c r="Q73" s="875">
        <v>15213</v>
      </c>
      <c r="R73" s="830"/>
      <c r="S73" s="830"/>
      <c r="T73" s="830"/>
      <c r="U73" s="830"/>
      <c r="V73" s="830">
        <v>15014</v>
      </c>
      <c r="W73" s="830"/>
      <c r="X73" s="830"/>
      <c r="Y73" s="830"/>
      <c r="Z73" s="830"/>
      <c r="AA73" s="830">
        <v>198</v>
      </c>
      <c r="AB73" s="830"/>
      <c r="AC73" s="830"/>
      <c r="AD73" s="830"/>
      <c r="AE73" s="830"/>
      <c r="AF73" s="876">
        <v>198</v>
      </c>
      <c r="AG73" s="877"/>
      <c r="AH73" s="877"/>
      <c r="AI73" s="877"/>
      <c r="AJ73" s="829"/>
      <c r="AK73" s="830">
        <v>470</v>
      </c>
      <c r="AL73" s="830"/>
      <c r="AM73" s="830"/>
      <c r="AN73" s="830"/>
      <c r="AO73" s="830"/>
      <c r="AP73" s="830">
        <v>4568</v>
      </c>
      <c r="AQ73" s="830"/>
      <c r="AR73" s="830"/>
      <c r="AS73" s="830"/>
      <c r="AT73" s="830"/>
      <c r="AU73" s="830">
        <v>82</v>
      </c>
      <c r="AV73" s="830"/>
      <c r="AW73" s="830"/>
      <c r="AX73" s="830"/>
      <c r="AY73" s="830"/>
      <c r="AZ73" s="831"/>
      <c r="BA73" s="831"/>
      <c r="BB73" s="831"/>
      <c r="BC73" s="831"/>
      <c r="BD73" s="832"/>
      <c r="BE73" s="229"/>
      <c r="BF73" s="229"/>
      <c r="BG73" s="229"/>
      <c r="BH73" s="229"/>
      <c r="BI73" s="229"/>
      <c r="BJ73" s="229"/>
      <c r="BK73" s="229"/>
      <c r="BL73" s="229"/>
      <c r="BM73" s="229"/>
      <c r="BN73" s="229"/>
      <c r="BO73" s="229"/>
      <c r="BP73" s="229"/>
      <c r="BQ73" s="226">
        <v>67</v>
      </c>
      <c r="BR73" s="231"/>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18"/>
    </row>
    <row r="74" spans="1:131" ht="26.25" customHeight="1" x14ac:dyDescent="0.2">
      <c r="A74" s="226">
        <v>7</v>
      </c>
      <c r="B74" s="872" t="s">
        <v>560</v>
      </c>
      <c r="C74" s="873"/>
      <c r="D74" s="873"/>
      <c r="E74" s="873"/>
      <c r="F74" s="873"/>
      <c r="G74" s="873"/>
      <c r="H74" s="873"/>
      <c r="I74" s="873"/>
      <c r="J74" s="873"/>
      <c r="K74" s="873"/>
      <c r="L74" s="873"/>
      <c r="M74" s="873"/>
      <c r="N74" s="873"/>
      <c r="O74" s="873"/>
      <c r="P74" s="874"/>
      <c r="Q74" s="875">
        <v>27673</v>
      </c>
      <c r="R74" s="830"/>
      <c r="S74" s="830"/>
      <c r="T74" s="830"/>
      <c r="U74" s="830"/>
      <c r="V74" s="830">
        <v>27644</v>
      </c>
      <c r="W74" s="830"/>
      <c r="X74" s="830"/>
      <c r="Y74" s="830"/>
      <c r="Z74" s="830"/>
      <c r="AA74" s="830">
        <v>29</v>
      </c>
      <c r="AB74" s="830"/>
      <c r="AC74" s="830"/>
      <c r="AD74" s="830"/>
      <c r="AE74" s="830"/>
      <c r="AF74" s="876">
        <v>29</v>
      </c>
      <c r="AG74" s="877"/>
      <c r="AH74" s="877"/>
      <c r="AI74" s="877"/>
      <c r="AJ74" s="829"/>
      <c r="AK74" s="830">
        <v>57</v>
      </c>
      <c r="AL74" s="830"/>
      <c r="AM74" s="830"/>
      <c r="AN74" s="830"/>
      <c r="AO74" s="830"/>
      <c r="AP74" s="876" t="s">
        <v>553</v>
      </c>
      <c r="AQ74" s="877"/>
      <c r="AR74" s="877"/>
      <c r="AS74" s="877"/>
      <c r="AT74" s="829"/>
      <c r="AU74" s="876" t="s">
        <v>553</v>
      </c>
      <c r="AV74" s="877"/>
      <c r="AW74" s="877"/>
      <c r="AX74" s="877"/>
      <c r="AY74" s="829"/>
      <c r="AZ74" s="831"/>
      <c r="BA74" s="831"/>
      <c r="BB74" s="831"/>
      <c r="BC74" s="831"/>
      <c r="BD74" s="832"/>
      <c r="BE74" s="229"/>
      <c r="BF74" s="229"/>
      <c r="BG74" s="229"/>
      <c r="BH74" s="229"/>
      <c r="BI74" s="229"/>
      <c r="BJ74" s="229"/>
      <c r="BK74" s="229"/>
      <c r="BL74" s="229"/>
      <c r="BM74" s="229"/>
      <c r="BN74" s="229"/>
      <c r="BO74" s="229"/>
      <c r="BP74" s="229"/>
      <c r="BQ74" s="226">
        <v>68</v>
      </c>
      <c r="BR74" s="231"/>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18"/>
    </row>
    <row r="75" spans="1:131" ht="26.25" customHeight="1" x14ac:dyDescent="0.2">
      <c r="A75" s="226">
        <v>8</v>
      </c>
      <c r="B75" s="872"/>
      <c r="C75" s="873"/>
      <c r="D75" s="873"/>
      <c r="E75" s="873"/>
      <c r="F75" s="873"/>
      <c r="G75" s="873"/>
      <c r="H75" s="873"/>
      <c r="I75" s="873"/>
      <c r="J75" s="873"/>
      <c r="K75" s="873"/>
      <c r="L75" s="873"/>
      <c r="M75" s="873"/>
      <c r="N75" s="873"/>
      <c r="O75" s="873"/>
      <c r="P75" s="874"/>
      <c r="Q75" s="878"/>
      <c r="R75" s="877"/>
      <c r="S75" s="877"/>
      <c r="T75" s="877"/>
      <c r="U75" s="829"/>
      <c r="V75" s="876"/>
      <c r="W75" s="877"/>
      <c r="X75" s="877"/>
      <c r="Y75" s="877"/>
      <c r="Z75" s="829"/>
      <c r="AA75" s="876"/>
      <c r="AB75" s="877"/>
      <c r="AC75" s="877"/>
      <c r="AD75" s="877"/>
      <c r="AE75" s="829"/>
      <c r="AF75" s="876"/>
      <c r="AG75" s="877"/>
      <c r="AH75" s="877"/>
      <c r="AI75" s="877"/>
      <c r="AJ75" s="829"/>
      <c r="AK75" s="876"/>
      <c r="AL75" s="877"/>
      <c r="AM75" s="877"/>
      <c r="AN75" s="877"/>
      <c r="AO75" s="829"/>
      <c r="AP75" s="876"/>
      <c r="AQ75" s="877"/>
      <c r="AR75" s="877"/>
      <c r="AS75" s="877"/>
      <c r="AT75" s="829"/>
      <c r="AU75" s="876"/>
      <c r="AV75" s="877"/>
      <c r="AW75" s="877"/>
      <c r="AX75" s="877"/>
      <c r="AY75" s="829"/>
      <c r="AZ75" s="831"/>
      <c r="BA75" s="831"/>
      <c r="BB75" s="831"/>
      <c r="BC75" s="831"/>
      <c r="BD75" s="832"/>
      <c r="BE75" s="229"/>
      <c r="BF75" s="229"/>
      <c r="BG75" s="229"/>
      <c r="BH75" s="229"/>
      <c r="BI75" s="229"/>
      <c r="BJ75" s="229"/>
      <c r="BK75" s="229"/>
      <c r="BL75" s="229"/>
      <c r="BM75" s="229"/>
      <c r="BN75" s="229"/>
      <c r="BO75" s="229"/>
      <c r="BP75" s="229"/>
      <c r="BQ75" s="226">
        <v>69</v>
      </c>
      <c r="BR75" s="231"/>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18"/>
    </row>
    <row r="76" spans="1:131" ht="26.25" customHeight="1" x14ac:dyDescent="0.2">
      <c r="A76" s="226">
        <v>9</v>
      </c>
      <c r="B76" s="872"/>
      <c r="C76" s="873"/>
      <c r="D76" s="873"/>
      <c r="E76" s="873"/>
      <c r="F76" s="873"/>
      <c r="G76" s="873"/>
      <c r="H76" s="873"/>
      <c r="I76" s="873"/>
      <c r="J76" s="873"/>
      <c r="K76" s="873"/>
      <c r="L76" s="873"/>
      <c r="M76" s="873"/>
      <c r="N76" s="873"/>
      <c r="O76" s="873"/>
      <c r="P76" s="874"/>
      <c r="Q76" s="878"/>
      <c r="R76" s="877"/>
      <c r="S76" s="877"/>
      <c r="T76" s="877"/>
      <c r="U76" s="829"/>
      <c r="V76" s="876"/>
      <c r="W76" s="877"/>
      <c r="X76" s="877"/>
      <c r="Y76" s="877"/>
      <c r="Z76" s="829"/>
      <c r="AA76" s="876"/>
      <c r="AB76" s="877"/>
      <c r="AC76" s="877"/>
      <c r="AD76" s="877"/>
      <c r="AE76" s="829"/>
      <c r="AF76" s="876"/>
      <c r="AG76" s="877"/>
      <c r="AH76" s="877"/>
      <c r="AI76" s="877"/>
      <c r="AJ76" s="829"/>
      <c r="AK76" s="876"/>
      <c r="AL76" s="877"/>
      <c r="AM76" s="877"/>
      <c r="AN76" s="877"/>
      <c r="AO76" s="829"/>
      <c r="AP76" s="876"/>
      <c r="AQ76" s="877"/>
      <c r="AR76" s="877"/>
      <c r="AS76" s="877"/>
      <c r="AT76" s="829"/>
      <c r="AU76" s="876"/>
      <c r="AV76" s="877"/>
      <c r="AW76" s="877"/>
      <c r="AX76" s="877"/>
      <c r="AY76" s="829"/>
      <c r="AZ76" s="831"/>
      <c r="BA76" s="831"/>
      <c r="BB76" s="831"/>
      <c r="BC76" s="831"/>
      <c r="BD76" s="832"/>
      <c r="BE76" s="229"/>
      <c r="BF76" s="229"/>
      <c r="BG76" s="229"/>
      <c r="BH76" s="229"/>
      <c r="BI76" s="229"/>
      <c r="BJ76" s="229"/>
      <c r="BK76" s="229"/>
      <c r="BL76" s="229"/>
      <c r="BM76" s="229"/>
      <c r="BN76" s="229"/>
      <c r="BO76" s="229"/>
      <c r="BP76" s="229"/>
      <c r="BQ76" s="226">
        <v>70</v>
      </c>
      <c r="BR76" s="231"/>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18"/>
    </row>
    <row r="77" spans="1:131" ht="26.25" customHeight="1" x14ac:dyDescent="0.2">
      <c r="A77" s="226">
        <v>10</v>
      </c>
      <c r="B77" s="872"/>
      <c r="C77" s="873"/>
      <c r="D77" s="873"/>
      <c r="E77" s="873"/>
      <c r="F77" s="873"/>
      <c r="G77" s="873"/>
      <c r="H77" s="873"/>
      <c r="I77" s="873"/>
      <c r="J77" s="873"/>
      <c r="K77" s="873"/>
      <c r="L77" s="873"/>
      <c r="M77" s="873"/>
      <c r="N77" s="873"/>
      <c r="O77" s="873"/>
      <c r="P77" s="874"/>
      <c r="Q77" s="878"/>
      <c r="R77" s="877"/>
      <c r="S77" s="877"/>
      <c r="T77" s="877"/>
      <c r="U77" s="829"/>
      <c r="V77" s="876"/>
      <c r="W77" s="877"/>
      <c r="X77" s="877"/>
      <c r="Y77" s="877"/>
      <c r="Z77" s="829"/>
      <c r="AA77" s="876"/>
      <c r="AB77" s="877"/>
      <c r="AC77" s="877"/>
      <c r="AD77" s="877"/>
      <c r="AE77" s="829"/>
      <c r="AF77" s="876"/>
      <c r="AG77" s="877"/>
      <c r="AH77" s="877"/>
      <c r="AI77" s="877"/>
      <c r="AJ77" s="829"/>
      <c r="AK77" s="876"/>
      <c r="AL77" s="877"/>
      <c r="AM77" s="877"/>
      <c r="AN77" s="877"/>
      <c r="AO77" s="829"/>
      <c r="AP77" s="876"/>
      <c r="AQ77" s="877"/>
      <c r="AR77" s="877"/>
      <c r="AS77" s="877"/>
      <c r="AT77" s="829"/>
      <c r="AU77" s="876"/>
      <c r="AV77" s="877"/>
      <c r="AW77" s="877"/>
      <c r="AX77" s="877"/>
      <c r="AY77" s="829"/>
      <c r="AZ77" s="831"/>
      <c r="BA77" s="831"/>
      <c r="BB77" s="831"/>
      <c r="BC77" s="831"/>
      <c r="BD77" s="832"/>
      <c r="BE77" s="229"/>
      <c r="BF77" s="229"/>
      <c r="BG77" s="229"/>
      <c r="BH77" s="229"/>
      <c r="BI77" s="229"/>
      <c r="BJ77" s="229"/>
      <c r="BK77" s="229"/>
      <c r="BL77" s="229"/>
      <c r="BM77" s="229"/>
      <c r="BN77" s="229"/>
      <c r="BO77" s="229"/>
      <c r="BP77" s="229"/>
      <c r="BQ77" s="226">
        <v>71</v>
      </c>
      <c r="BR77" s="231"/>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18"/>
    </row>
    <row r="78" spans="1:131" ht="26.25" customHeight="1" x14ac:dyDescent="0.2">
      <c r="A78" s="226">
        <v>11</v>
      </c>
      <c r="B78" s="872"/>
      <c r="C78" s="873"/>
      <c r="D78" s="873"/>
      <c r="E78" s="873"/>
      <c r="F78" s="873"/>
      <c r="G78" s="873"/>
      <c r="H78" s="873"/>
      <c r="I78" s="873"/>
      <c r="J78" s="873"/>
      <c r="K78" s="873"/>
      <c r="L78" s="873"/>
      <c r="M78" s="873"/>
      <c r="N78" s="873"/>
      <c r="O78" s="873"/>
      <c r="P78" s="874"/>
      <c r="Q78" s="875"/>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1"/>
      <c r="BA78" s="831"/>
      <c r="BB78" s="831"/>
      <c r="BC78" s="831"/>
      <c r="BD78" s="832"/>
      <c r="BE78" s="229"/>
      <c r="BF78" s="229"/>
      <c r="BG78" s="229"/>
      <c r="BH78" s="229"/>
      <c r="BI78" s="229"/>
      <c r="BJ78" s="218"/>
      <c r="BK78" s="218"/>
      <c r="BL78" s="218"/>
      <c r="BM78" s="218"/>
      <c r="BN78" s="218"/>
      <c r="BO78" s="229"/>
      <c r="BP78" s="229"/>
      <c r="BQ78" s="226">
        <v>72</v>
      </c>
      <c r="BR78" s="231"/>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18"/>
    </row>
    <row r="79" spans="1:131" ht="26.25" customHeight="1" x14ac:dyDescent="0.2">
      <c r="A79" s="226">
        <v>12</v>
      </c>
      <c r="B79" s="872"/>
      <c r="C79" s="873"/>
      <c r="D79" s="873"/>
      <c r="E79" s="873"/>
      <c r="F79" s="873"/>
      <c r="G79" s="873"/>
      <c r="H79" s="873"/>
      <c r="I79" s="873"/>
      <c r="J79" s="873"/>
      <c r="K79" s="873"/>
      <c r="L79" s="873"/>
      <c r="M79" s="873"/>
      <c r="N79" s="873"/>
      <c r="O79" s="873"/>
      <c r="P79" s="874"/>
      <c r="Q79" s="875"/>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1"/>
      <c r="BA79" s="831"/>
      <c r="BB79" s="831"/>
      <c r="BC79" s="831"/>
      <c r="BD79" s="832"/>
      <c r="BE79" s="229"/>
      <c r="BF79" s="229"/>
      <c r="BG79" s="229"/>
      <c r="BH79" s="229"/>
      <c r="BI79" s="229"/>
      <c r="BJ79" s="218"/>
      <c r="BK79" s="218"/>
      <c r="BL79" s="218"/>
      <c r="BM79" s="218"/>
      <c r="BN79" s="218"/>
      <c r="BO79" s="229"/>
      <c r="BP79" s="229"/>
      <c r="BQ79" s="226">
        <v>73</v>
      </c>
      <c r="BR79" s="231"/>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18"/>
    </row>
    <row r="80" spans="1:131" ht="26.25" customHeight="1" x14ac:dyDescent="0.2">
      <c r="A80" s="226">
        <v>13</v>
      </c>
      <c r="B80" s="872"/>
      <c r="C80" s="873"/>
      <c r="D80" s="873"/>
      <c r="E80" s="873"/>
      <c r="F80" s="873"/>
      <c r="G80" s="873"/>
      <c r="H80" s="873"/>
      <c r="I80" s="873"/>
      <c r="J80" s="873"/>
      <c r="K80" s="873"/>
      <c r="L80" s="873"/>
      <c r="M80" s="873"/>
      <c r="N80" s="873"/>
      <c r="O80" s="873"/>
      <c r="P80" s="874"/>
      <c r="Q80" s="875"/>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1"/>
      <c r="BA80" s="831"/>
      <c r="BB80" s="831"/>
      <c r="BC80" s="831"/>
      <c r="BD80" s="832"/>
      <c r="BE80" s="229"/>
      <c r="BF80" s="229"/>
      <c r="BG80" s="229"/>
      <c r="BH80" s="229"/>
      <c r="BI80" s="229"/>
      <c r="BJ80" s="229"/>
      <c r="BK80" s="229"/>
      <c r="BL80" s="229"/>
      <c r="BM80" s="229"/>
      <c r="BN80" s="229"/>
      <c r="BO80" s="229"/>
      <c r="BP80" s="229"/>
      <c r="BQ80" s="226">
        <v>74</v>
      </c>
      <c r="BR80" s="231"/>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18"/>
    </row>
    <row r="81" spans="1:131" ht="26.25" customHeight="1" x14ac:dyDescent="0.2">
      <c r="A81" s="226">
        <v>14</v>
      </c>
      <c r="B81" s="872"/>
      <c r="C81" s="873"/>
      <c r="D81" s="873"/>
      <c r="E81" s="873"/>
      <c r="F81" s="873"/>
      <c r="G81" s="873"/>
      <c r="H81" s="873"/>
      <c r="I81" s="873"/>
      <c r="J81" s="873"/>
      <c r="K81" s="873"/>
      <c r="L81" s="873"/>
      <c r="M81" s="873"/>
      <c r="N81" s="873"/>
      <c r="O81" s="873"/>
      <c r="P81" s="874"/>
      <c r="Q81" s="875"/>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1"/>
      <c r="BA81" s="831"/>
      <c r="BB81" s="831"/>
      <c r="BC81" s="831"/>
      <c r="BD81" s="832"/>
      <c r="BE81" s="229"/>
      <c r="BF81" s="229"/>
      <c r="BG81" s="229"/>
      <c r="BH81" s="229"/>
      <c r="BI81" s="229"/>
      <c r="BJ81" s="229"/>
      <c r="BK81" s="229"/>
      <c r="BL81" s="229"/>
      <c r="BM81" s="229"/>
      <c r="BN81" s="229"/>
      <c r="BO81" s="229"/>
      <c r="BP81" s="229"/>
      <c r="BQ81" s="226">
        <v>75</v>
      </c>
      <c r="BR81" s="231"/>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18"/>
    </row>
    <row r="82" spans="1:131" ht="26.25" customHeight="1" x14ac:dyDescent="0.2">
      <c r="A82" s="226">
        <v>15</v>
      </c>
      <c r="B82" s="872"/>
      <c r="C82" s="873"/>
      <c r="D82" s="873"/>
      <c r="E82" s="873"/>
      <c r="F82" s="873"/>
      <c r="G82" s="873"/>
      <c r="H82" s="873"/>
      <c r="I82" s="873"/>
      <c r="J82" s="873"/>
      <c r="K82" s="873"/>
      <c r="L82" s="873"/>
      <c r="M82" s="873"/>
      <c r="N82" s="873"/>
      <c r="O82" s="873"/>
      <c r="P82" s="874"/>
      <c r="Q82" s="875"/>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1"/>
      <c r="BA82" s="831"/>
      <c r="BB82" s="831"/>
      <c r="BC82" s="831"/>
      <c r="BD82" s="832"/>
      <c r="BE82" s="229"/>
      <c r="BF82" s="229"/>
      <c r="BG82" s="229"/>
      <c r="BH82" s="229"/>
      <c r="BI82" s="229"/>
      <c r="BJ82" s="229"/>
      <c r="BK82" s="229"/>
      <c r="BL82" s="229"/>
      <c r="BM82" s="229"/>
      <c r="BN82" s="229"/>
      <c r="BO82" s="229"/>
      <c r="BP82" s="229"/>
      <c r="BQ82" s="226">
        <v>76</v>
      </c>
      <c r="BR82" s="231"/>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18"/>
    </row>
    <row r="83" spans="1:131" ht="26.25" customHeight="1" x14ac:dyDescent="0.2">
      <c r="A83" s="226">
        <v>16</v>
      </c>
      <c r="B83" s="872"/>
      <c r="C83" s="873"/>
      <c r="D83" s="873"/>
      <c r="E83" s="873"/>
      <c r="F83" s="873"/>
      <c r="G83" s="873"/>
      <c r="H83" s="873"/>
      <c r="I83" s="873"/>
      <c r="J83" s="873"/>
      <c r="K83" s="873"/>
      <c r="L83" s="873"/>
      <c r="M83" s="873"/>
      <c r="N83" s="873"/>
      <c r="O83" s="873"/>
      <c r="P83" s="874"/>
      <c r="Q83" s="875"/>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1"/>
      <c r="BA83" s="831"/>
      <c r="BB83" s="831"/>
      <c r="BC83" s="831"/>
      <c r="BD83" s="832"/>
      <c r="BE83" s="229"/>
      <c r="BF83" s="229"/>
      <c r="BG83" s="229"/>
      <c r="BH83" s="229"/>
      <c r="BI83" s="229"/>
      <c r="BJ83" s="229"/>
      <c r="BK83" s="229"/>
      <c r="BL83" s="229"/>
      <c r="BM83" s="229"/>
      <c r="BN83" s="229"/>
      <c r="BO83" s="229"/>
      <c r="BP83" s="229"/>
      <c r="BQ83" s="226">
        <v>77</v>
      </c>
      <c r="BR83" s="231"/>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18"/>
    </row>
    <row r="84" spans="1:131" ht="26.25" customHeight="1" x14ac:dyDescent="0.2">
      <c r="A84" s="226">
        <v>17</v>
      </c>
      <c r="B84" s="872"/>
      <c r="C84" s="873"/>
      <c r="D84" s="873"/>
      <c r="E84" s="873"/>
      <c r="F84" s="873"/>
      <c r="G84" s="873"/>
      <c r="H84" s="873"/>
      <c r="I84" s="873"/>
      <c r="J84" s="873"/>
      <c r="K84" s="873"/>
      <c r="L84" s="873"/>
      <c r="M84" s="873"/>
      <c r="N84" s="873"/>
      <c r="O84" s="873"/>
      <c r="P84" s="874"/>
      <c r="Q84" s="875"/>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1"/>
      <c r="BA84" s="831"/>
      <c r="BB84" s="831"/>
      <c r="BC84" s="831"/>
      <c r="BD84" s="832"/>
      <c r="BE84" s="229"/>
      <c r="BF84" s="229"/>
      <c r="BG84" s="229"/>
      <c r="BH84" s="229"/>
      <c r="BI84" s="229"/>
      <c r="BJ84" s="229"/>
      <c r="BK84" s="229"/>
      <c r="BL84" s="229"/>
      <c r="BM84" s="229"/>
      <c r="BN84" s="229"/>
      <c r="BO84" s="229"/>
      <c r="BP84" s="229"/>
      <c r="BQ84" s="226">
        <v>78</v>
      </c>
      <c r="BR84" s="231"/>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18"/>
    </row>
    <row r="85" spans="1:131" ht="26.25" customHeight="1" x14ac:dyDescent="0.2">
      <c r="A85" s="226">
        <v>18</v>
      </c>
      <c r="B85" s="872"/>
      <c r="C85" s="873"/>
      <c r="D85" s="873"/>
      <c r="E85" s="873"/>
      <c r="F85" s="873"/>
      <c r="G85" s="873"/>
      <c r="H85" s="873"/>
      <c r="I85" s="873"/>
      <c r="J85" s="873"/>
      <c r="K85" s="873"/>
      <c r="L85" s="873"/>
      <c r="M85" s="873"/>
      <c r="N85" s="873"/>
      <c r="O85" s="873"/>
      <c r="P85" s="874"/>
      <c r="Q85" s="875"/>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1"/>
      <c r="BA85" s="831"/>
      <c r="BB85" s="831"/>
      <c r="BC85" s="831"/>
      <c r="BD85" s="832"/>
      <c r="BE85" s="229"/>
      <c r="BF85" s="229"/>
      <c r="BG85" s="229"/>
      <c r="BH85" s="229"/>
      <c r="BI85" s="229"/>
      <c r="BJ85" s="229"/>
      <c r="BK85" s="229"/>
      <c r="BL85" s="229"/>
      <c r="BM85" s="229"/>
      <c r="BN85" s="229"/>
      <c r="BO85" s="229"/>
      <c r="BP85" s="229"/>
      <c r="BQ85" s="226">
        <v>79</v>
      </c>
      <c r="BR85" s="231"/>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18"/>
    </row>
    <row r="86" spans="1:131" ht="26.25" customHeight="1" x14ac:dyDescent="0.2">
      <c r="A86" s="226">
        <v>19</v>
      </c>
      <c r="B86" s="872"/>
      <c r="C86" s="873"/>
      <c r="D86" s="873"/>
      <c r="E86" s="873"/>
      <c r="F86" s="873"/>
      <c r="G86" s="873"/>
      <c r="H86" s="873"/>
      <c r="I86" s="873"/>
      <c r="J86" s="873"/>
      <c r="K86" s="873"/>
      <c r="L86" s="873"/>
      <c r="M86" s="873"/>
      <c r="N86" s="873"/>
      <c r="O86" s="873"/>
      <c r="P86" s="874"/>
      <c r="Q86" s="875"/>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1"/>
      <c r="BA86" s="831"/>
      <c r="BB86" s="831"/>
      <c r="BC86" s="831"/>
      <c r="BD86" s="832"/>
      <c r="BE86" s="229"/>
      <c r="BF86" s="229"/>
      <c r="BG86" s="229"/>
      <c r="BH86" s="229"/>
      <c r="BI86" s="229"/>
      <c r="BJ86" s="229"/>
      <c r="BK86" s="229"/>
      <c r="BL86" s="229"/>
      <c r="BM86" s="229"/>
      <c r="BN86" s="229"/>
      <c r="BO86" s="229"/>
      <c r="BP86" s="229"/>
      <c r="BQ86" s="226">
        <v>80</v>
      </c>
      <c r="BR86" s="231"/>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18"/>
    </row>
    <row r="87" spans="1:131" ht="26.25" customHeight="1" x14ac:dyDescent="0.2">
      <c r="A87" s="232">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29"/>
      <c r="BF87" s="229"/>
      <c r="BG87" s="229"/>
      <c r="BH87" s="229"/>
      <c r="BI87" s="229"/>
      <c r="BJ87" s="229"/>
      <c r="BK87" s="229"/>
      <c r="BL87" s="229"/>
      <c r="BM87" s="229"/>
      <c r="BN87" s="229"/>
      <c r="BO87" s="229"/>
      <c r="BP87" s="229"/>
      <c r="BQ87" s="226">
        <v>81</v>
      </c>
      <c r="BR87" s="231"/>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18"/>
    </row>
    <row r="88" spans="1:131" ht="26.25" customHeight="1" thickBot="1" x14ac:dyDescent="0.25">
      <c r="A88" s="228" t="s">
        <v>378</v>
      </c>
      <c r="B88" s="789" t="s">
        <v>401</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t="s">
        <v>553</v>
      </c>
      <c r="AG88" s="843"/>
      <c r="AH88" s="843"/>
      <c r="AI88" s="843"/>
      <c r="AJ88" s="843"/>
      <c r="AK88" s="840"/>
      <c r="AL88" s="840"/>
      <c r="AM88" s="840"/>
      <c r="AN88" s="840"/>
      <c r="AO88" s="840"/>
      <c r="AP88" s="843">
        <v>4918</v>
      </c>
      <c r="AQ88" s="843"/>
      <c r="AR88" s="843"/>
      <c r="AS88" s="843"/>
      <c r="AT88" s="843"/>
      <c r="AU88" s="843">
        <v>132</v>
      </c>
      <c r="AV88" s="843"/>
      <c r="AW88" s="843"/>
      <c r="AX88" s="843"/>
      <c r="AY88" s="843"/>
      <c r="AZ88" s="848"/>
      <c r="BA88" s="848"/>
      <c r="BB88" s="848"/>
      <c r="BC88" s="848"/>
      <c r="BD88" s="849"/>
      <c r="BE88" s="229"/>
      <c r="BF88" s="229"/>
      <c r="BG88" s="229"/>
      <c r="BH88" s="229"/>
      <c r="BI88" s="229"/>
      <c r="BJ88" s="229"/>
      <c r="BK88" s="229"/>
      <c r="BL88" s="229"/>
      <c r="BM88" s="229"/>
      <c r="BN88" s="229"/>
      <c r="BO88" s="229"/>
      <c r="BP88" s="229"/>
      <c r="BQ88" s="226">
        <v>82</v>
      </c>
      <c r="BR88" s="231"/>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402</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v>109</v>
      </c>
      <c r="CS102" s="851"/>
      <c r="CT102" s="851"/>
      <c r="CU102" s="851"/>
      <c r="CV102" s="890"/>
      <c r="CW102" s="889"/>
      <c r="CX102" s="851"/>
      <c r="CY102" s="851"/>
      <c r="CZ102" s="851"/>
      <c r="DA102" s="890"/>
      <c r="DB102" s="889"/>
      <c r="DC102" s="851"/>
      <c r="DD102" s="851"/>
      <c r="DE102" s="851"/>
      <c r="DF102" s="890"/>
      <c r="DG102" s="889"/>
      <c r="DH102" s="851"/>
      <c r="DI102" s="851"/>
      <c r="DJ102" s="851"/>
      <c r="DK102" s="890"/>
      <c r="DL102" s="889"/>
      <c r="DM102" s="851"/>
      <c r="DN102" s="851"/>
      <c r="DO102" s="851"/>
      <c r="DP102" s="890"/>
      <c r="DQ102" s="889"/>
      <c r="DR102" s="851"/>
      <c r="DS102" s="851"/>
      <c r="DT102" s="851"/>
      <c r="DU102" s="890"/>
      <c r="DV102" s="789"/>
      <c r="DW102" s="790"/>
      <c r="DX102" s="790"/>
      <c r="DY102" s="790"/>
      <c r="DZ102" s="913"/>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4" t="s">
        <v>403</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5" t="s">
        <v>404</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6" t="s">
        <v>407</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408</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18" customFormat="1" ht="26.25" customHeight="1" x14ac:dyDescent="0.2">
      <c r="A109" s="911" t="s">
        <v>409</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410</v>
      </c>
      <c r="AB109" s="892"/>
      <c r="AC109" s="892"/>
      <c r="AD109" s="892"/>
      <c r="AE109" s="893"/>
      <c r="AF109" s="891" t="s">
        <v>411</v>
      </c>
      <c r="AG109" s="892"/>
      <c r="AH109" s="892"/>
      <c r="AI109" s="892"/>
      <c r="AJ109" s="893"/>
      <c r="AK109" s="891" t="s">
        <v>294</v>
      </c>
      <c r="AL109" s="892"/>
      <c r="AM109" s="892"/>
      <c r="AN109" s="892"/>
      <c r="AO109" s="893"/>
      <c r="AP109" s="891" t="s">
        <v>412</v>
      </c>
      <c r="AQ109" s="892"/>
      <c r="AR109" s="892"/>
      <c r="AS109" s="892"/>
      <c r="AT109" s="894"/>
      <c r="AU109" s="911" t="s">
        <v>409</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410</v>
      </c>
      <c r="BR109" s="892"/>
      <c r="BS109" s="892"/>
      <c r="BT109" s="892"/>
      <c r="BU109" s="893"/>
      <c r="BV109" s="891" t="s">
        <v>411</v>
      </c>
      <c r="BW109" s="892"/>
      <c r="BX109" s="892"/>
      <c r="BY109" s="892"/>
      <c r="BZ109" s="893"/>
      <c r="CA109" s="891" t="s">
        <v>294</v>
      </c>
      <c r="CB109" s="892"/>
      <c r="CC109" s="892"/>
      <c r="CD109" s="892"/>
      <c r="CE109" s="893"/>
      <c r="CF109" s="912" t="s">
        <v>412</v>
      </c>
      <c r="CG109" s="912"/>
      <c r="CH109" s="912"/>
      <c r="CI109" s="912"/>
      <c r="CJ109" s="912"/>
      <c r="CK109" s="891" t="s">
        <v>413</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410</v>
      </c>
      <c r="DH109" s="892"/>
      <c r="DI109" s="892"/>
      <c r="DJ109" s="892"/>
      <c r="DK109" s="893"/>
      <c r="DL109" s="891" t="s">
        <v>411</v>
      </c>
      <c r="DM109" s="892"/>
      <c r="DN109" s="892"/>
      <c r="DO109" s="892"/>
      <c r="DP109" s="893"/>
      <c r="DQ109" s="891" t="s">
        <v>294</v>
      </c>
      <c r="DR109" s="892"/>
      <c r="DS109" s="892"/>
      <c r="DT109" s="892"/>
      <c r="DU109" s="893"/>
      <c r="DV109" s="891" t="s">
        <v>412</v>
      </c>
      <c r="DW109" s="892"/>
      <c r="DX109" s="892"/>
      <c r="DY109" s="892"/>
      <c r="DZ109" s="894"/>
    </row>
    <row r="110" spans="1:131" s="218" customFormat="1" ht="26.25" customHeight="1" x14ac:dyDescent="0.2">
      <c r="A110" s="895" t="s">
        <v>414</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760882</v>
      </c>
      <c r="AB110" s="899"/>
      <c r="AC110" s="899"/>
      <c r="AD110" s="899"/>
      <c r="AE110" s="900"/>
      <c r="AF110" s="901">
        <v>762896</v>
      </c>
      <c r="AG110" s="899"/>
      <c r="AH110" s="899"/>
      <c r="AI110" s="899"/>
      <c r="AJ110" s="900"/>
      <c r="AK110" s="901">
        <v>765939</v>
      </c>
      <c r="AL110" s="899"/>
      <c r="AM110" s="899"/>
      <c r="AN110" s="899"/>
      <c r="AO110" s="900"/>
      <c r="AP110" s="902">
        <v>15.2</v>
      </c>
      <c r="AQ110" s="903"/>
      <c r="AR110" s="903"/>
      <c r="AS110" s="903"/>
      <c r="AT110" s="904"/>
      <c r="AU110" s="905" t="s">
        <v>69</v>
      </c>
      <c r="AV110" s="906"/>
      <c r="AW110" s="906"/>
      <c r="AX110" s="906"/>
      <c r="AY110" s="906"/>
      <c r="AZ110" s="928" t="s">
        <v>415</v>
      </c>
      <c r="BA110" s="896"/>
      <c r="BB110" s="896"/>
      <c r="BC110" s="896"/>
      <c r="BD110" s="896"/>
      <c r="BE110" s="896"/>
      <c r="BF110" s="896"/>
      <c r="BG110" s="896"/>
      <c r="BH110" s="896"/>
      <c r="BI110" s="896"/>
      <c r="BJ110" s="896"/>
      <c r="BK110" s="896"/>
      <c r="BL110" s="896"/>
      <c r="BM110" s="896"/>
      <c r="BN110" s="896"/>
      <c r="BO110" s="896"/>
      <c r="BP110" s="897"/>
      <c r="BQ110" s="929">
        <v>9481681</v>
      </c>
      <c r="BR110" s="930"/>
      <c r="BS110" s="930"/>
      <c r="BT110" s="930"/>
      <c r="BU110" s="930"/>
      <c r="BV110" s="930">
        <v>9575498</v>
      </c>
      <c r="BW110" s="930"/>
      <c r="BX110" s="930"/>
      <c r="BY110" s="930"/>
      <c r="BZ110" s="930"/>
      <c r="CA110" s="930">
        <v>11030531</v>
      </c>
      <c r="CB110" s="930"/>
      <c r="CC110" s="930"/>
      <c r="CD110" s="930"/>
      <c r="CE110" s="930"/>
      <c r="CF110" s="943">
        <v>219.4</v>
      </c>
      <c r="CG110" s="944"/>
      <c r="CH110" s="944"/>
      <c r="CI110" s="944"/>
      <c r="CJ110" s="944"/>
      <c r="CK110" s="945" t="s">
        <v>416</v>
      </c>
      <c r="CL110" s="946"/>
      <c r="CM110" s="928" t="s">
        <v>417</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18" customFormat="1" ht="26.25" customHeight="1" x14ac:dyDescent="0.2">
      <c r="A111" s="933" t="s">
        <v>418</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419</v>
      </c>
      <c r="BA111" s="922"/>
      <c r="BB111" s="922"/>
      <c r="BC111" s="922"/>
      <c r="BD111" s="922"/>
      <c r="BE111" s="922"/>
      <c r="BF111" s="922"/>
      <c r="BG111" s="922"/>
      <c r="BH111" s="922"/>
      <c r="BI111" s="922"/>
      <c r="BJ111" s="922"/>
      <c r="BK111" s="922"/>
      <c r="BL111" s="922"/>
      <c r="BM111" s="922"/>
      <c r="BN111" s="922"/>
      <c r="BO111" s="922"/>
      <c r="BP111" s="923"/>
      <c r="BQ111" s="924" t="s">
        <v>122</v>
      </c>
      <c r="BR111" s="925"/>
      <c r="BS111" s="925"/>
      <c r="BT111" s="925"/>
      <c r="BU111" s="925"/>
      <c r="BV111" s="925" t="s">
        <v>122</v>
      </c>
      <c r="BW111" s="925"/>
      <c r="BX111" s="925"/>
      <c r="BY111" s="925"/>
      <c r="BZ111" s="925"/>
      <c r="CA111" s="925" t="s">
        <v>122</v>
      </c>
      <c r="CB111" s="925"/>
      <c r="CC111" s="925"/>
      <c r="CD111" s="925"/>
      <c r="CE111" s="925"/>
      <c r="CF111" s="919" t="s">
        <v>122</v>
      </c>
      <c r="CG111" s="920"/>
      <c r="CH111" s="920"/>
      <c r="CI111" s="920"/>
      <c r="CJ111" s="920"/>
      <c r="CK111" s="947"/>
      <c r="CL111" s="948"/>
      <c r="CM111" s="921" t="s">
        <v>420</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18" customFormat="1" ht="26.25" customHeight="1" x14ac:dyDescent="0.2">
      <c r="A112" s="951" t="s">
        <v>421</v>
      </c>
      <c r="B112" s="952"/>
      <c r="C112" s="922" t="s">
        <v>422</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423</v>
      </c>
      <c r="BA112" s="922"/>
      <c r="BB112" s="922"/>
      <c r="BC112" s="922"/>
      <c r="BD112" s="922"/>
      <c r="BE112" s="922"/>
      <c r="BF112" s="922"/>
      <c r="BG112" s="922"/>
      <c r="BH112" s="922"/>
      <c r="BI112" s="922"/>
      <c r="BJ112" s="922"/>
      <c r="BK112" s="922"/>
      <c r="BL112" s="922"/>
      <c r="BM112" s="922"/>
      <c r="BN112" s="922"/>
      <c r="BO112" s="922"/>
      <c r="BP112" s="923"/>
      <c r="BQ112" s="924">
        <v>3009232</v>
      </c>
      <c r="BR112" s="925"/>
      <c r="BS112" s="925"/>
      <c r="BT112" s="925"/>
      <c r="BU112" s="925"/>
      <c r="BV112" s="925">
        <v>2794173</v>
      </c>
      <c r="BW112" s="925"/>
      <c r="BX112" s="925"/>
      <c r="BY112" s="925"/>
      <c r="BZ112" s="925"/>
      <c r="CA112" s="925">
        <v>2776447</v>
      </c>
      <c r="CB112" s="925"/>
      <c r="CC112" s="925"/>
      <c r="CD112" s="925"/>
      <c r="CE112" s="925"/>
      <c r="CF112" s="919">
        <v>55.2</v>
      </c>
      <c r="CG112" s="920"/>
      <c r="CH112" s="920"/>
      <c r="CI112" s="920"/>
      <c r="CJ112" s="920"/>
      <c r="CK112" s="947"/>
      <c r="CL112" s="948"/>
      <c r="CM112" s="921" t="s">
        <v>424</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18" customFormat="1" ht="26.25" customHeight="1" x14ac:dyDescent="0.2">
      <c r="A113" s="953"/>
      <c r="B113" s="954"/>
      <c r="C113" s="922" t="s">
        <v>425</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280000</v>
      </c>
      <c r="AB113" s="937"/>
      <c r="AC113" s="937"/>
      <c r="AD113" s="937"/>
      <c r="AE113" s="938"/>
      <c r="AF113" s="939">
        <v>224833</v>
      </c>
      <c r="AG113" s="937"/>
      <c r="AH113" s="937"/>
      <c r="AI113" s="937"/>
      <c r="AJ113" s="938"/>
      <c r="AK113" s="939">
        <v>228184</v>
      </c>
      <c r="AL113" s="937"/>
      <c r="AM113" s="937"/>
      <c r="AN113" s="937"/>
      <c r="AO113" s="938"/>
      <c r="AP113" s="940">
        <v>4.5</v>
      </c>
      <c r="AQ113" s="941"/>
      <c r="AR113" s="941"/>
      <c r="AS113" s="941"/>
      <c r="AT113" s="942"/>
      <c r="AU113" s="907"/>
      <c r="AV113" s="908"/>
      <c r="AW113" s="908"/>
      <c r="AX113" s="908"/>
      <c r="AY113" s="908"/>
      <c r="AZ113" s="921" t="s">
        <v>426</v>
      </c>
      <c r="BA113" s="922"/>
      <c r="BB113" s="922"/>
      <c r="BC113" s="922"/>
      <c r="BD113" s="922"/>
      <c r="BE113" s="922"/>
      <c r="BF113" s="922"/>
      <c r="BG113" s="922"/>
      <c r="BH113" s="922"/>
      <c r="BI113" s="922"/>
      <c r="BJ113" s="922"/>
      <c r="BK113" s="922"/>
      <c r="BL113" s="922"/>
      <c r="BM113" s="922"/>
      <c r="BN113" s="922"/>
      <c r="BO113" s="922"/>
      <c r="BP113" s="923"/>
      <c r="BQ113" s="924">
        <v>149077</v>
      </c>
      <c r="BR113" s="925"/>
      <c r="BS113" s="925"/>
      <c r="BT113" s="925"/>
      <c r="BU113" s="925"/>
      <c r="BV113" s="925">
        <v>138281</v>
      </c>
      <c r="BW113" s="925"/>
      <c r="BX113" s="925"/>
      <c r="BY113" s="925"/>
      <c r="BZ113" s="925"/>
      <c r="CA113" s="925">
        <v>132180</v>
      </c>
      <c r="CB113" s="925"/>
      <c r="CC113" s="925"/>
      <c r="CD113" s="925"/>
      <c r="CE113" s="925"/>
      <c r="CF113" s="919">
        <v>2.6</v>
      </c>
      <c r="CG113" s="920"/>
      <c r="CH113" s="920"/>
      <c r="CI113" s="920"/>
      <c r="CJ113" s="920"/>
      <c r="CK113" s="947"/>
      <c r="CL113" s="948"/>
      <c r="CM113" s="921" t="s">
        <v>427</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18" customFormat="1" ht="26.25" customHeight="1" x14ac:dyDescent="0.2">
      <c r="A114" s="953"/>
      <c r="B114" s="954"/>
      <c r="C114" s="922" t="s">
        <v>428</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19301</v>
      </c>
      <c r="AB114" s="958"/>
      <c r="AC114" s="958"/>
      <c r="AD114" s="958"/>
      <c r="AE114" s="959"/>
      <c r="AF114" s="960">
        <v>21653</v>
      </c>
      <c r="AG114" s="958"/>
      <c r="AH114" s="958"/>
      <c r="AI114" s="958"/>
      <c r="AJ114" s="959"/>
      <c r="AK114" s="960">
        <v>26167</v>
      </c>
      <c r="AL114" s="958"/>
      <c r="AM114" s="958"/>
      <c r="AN114" s="958"/>
      <c r="AO114" s="959"/>
      <c r="AP114" s="961">
        <v>0.5</v>
      </c>
      <c r="AQ114" s="962"/>
      <c r="AR114" s="962"/>
      <c r="AS114" s="962"/>
      <c r="AT114" s="963"/>
      <c r="AU114" s="907"/>
      <c r="AV114" s="908"/>
      <c r="AW114" s="908"/>
      <c r="AX114" s="908"/>
      <c r="AY114" s="908"/>
      <c r="AZ114" s="921" t="s">
        <v>429</v>
      </c>
      <c r="BA114" s="922"/>
      <c r="BB114" s="922"/>
      <c r="BC114" s="922"/>
      <c r="BD114" s="922"/>
      <c r="BE114" s="922"/>
      <c r="BF114" s="922"/>
      <c r="BG114" s="922"/>
      <c r="BH114" s="922"/>
      <c r="BI114" s="922"/>
      <c r="BJ114" s="922"/>
      <c r="BK114" s="922"/>
      <c r="BL114" s="922"/>
      <c r="BM114" s="922"/>
      <c r="BN114" s="922"/>
      <c r="BO114" s="922"/>
      <c r="BP114" s="923"/>
      <c r="BQ114" s="924">
        <v>796225</v>
      </c>
      <c r="BR114" s="925"/>
      <c r="BS114" s="925"/>
      <c r="BT114" s="925"/>
      <c r="BU114" s="925"/>
      <c r="BV114" s="925">
        <v>680020</v>
      </c>
      <c r="BW114" s="925"/>
      <c r="BX114" s="925"/>
      <c r="BY114" s="925"/>
      <c r="BZ114" s="925"/>
      <c r="CA114" s="925">
        <v>570315</v>
      </c>
      <c r="CB114" s="925"/>
      <c r="CC114" s="925"/>
      <c r="CD114" s="925"/>
      <c r="CE114" s="925"/>
      <c r="CF114" s="919">
        <v>11.3</v>
      </c>
      <c r="CG114" s="920"/>
      <c r="CH114" s="920"/>
      <c r="CI114" s="920"/>
      <c r="CJ114" s="920"/>
      <c r="CK114" s="947"/>
      <c r="CL114" s="948"/>
      <c r="CM114" s="921" t="s">
        <v>430</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18" customFormat="1" ht="26.25" customHeight="1" x14ac:dyDescent="0.2">
      <c r="A115" s="953"/>
      <c r="B115" s="954"/>
      <c r="C115" s="922" t="s">
        <v>431</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t="s">
        <v>122</v>
      </c>
      <c r="AB115" s="937"/>
      <c r="AC115" s="937"/>
      <c r="AD115" s="937"/>
      <c r="AE115" s="938"/>
      <c r="AF115" s="939" t="s">
        <v>122</v>
      </c>
      <c r="AG115" s="937"/>
      <c r="AH115" s="937"/>
      <c r="AI115" s="937"/>
      <c r="AJ115" s="938"/>
      <c r="AK115" s="939" t="s">
        <v>122</v>
      </c>
      <c r="AL115" s="937"/>
      <c r="AM115" s="937"/>
      <c r="AN115" s="937"/>
      <c r="AO115" s="938"/>
      <c r="AP115" s="940" t="s">
        <v>122</v>
      </c>
      <c r="AQ115" s="941"/>
      <c r="AR115" s="941"/>
      <c r="AS115" s="941"/>
      <c r="AT115" s="942"/>
      <c r="AU115" s="907"/>
      <c r="AV115" s="908"/>
      <c r="AW115" s="908"/>
      <c r="AX115" s="908"/>
      <c r="AY115" s="908"/>
      <c r="AZ115" s="921" t="s">
        <v>432</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433</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18" customFormat="1" ht="26.25" customHeight="1" x14ac:dyDescent="0.2">
      <c r="A116" s="955"/>
      <c r="B116" s="956"/>
      <c r="C116" s="964" t="s">
        <v>434</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v>1</v>
      </c>
      <c r="AG116" s="958"/>
      <c r="AH116" s="958"/>
      <c r="AI116" s="958"/>
      <c r="AJ116" s="959"/>
      <c r="AK116" s="960" t="s">
        <v>122</v>
      </c>
      <c r="AL116" s="958"/>
      <c r="AM116" s="958"/>
      <c r="AN116" s="958"/>
      <c r="AO116" s="959"/>
      <c r="AP116" s="961" t="s">
        <v>122</v>
      </c>
      <c r="AQ116" s="962"/>
      <c r="AR116" s="962"/>
      <c r="AS116" s="962"/>
      <c r="AT116" s="963"/>
      <c r="AU116" s="907"/>
      <c r="AV116" s="908"/>
      <c r="AW116" s="908"/>
      <c r="AX116" s="908"/>
      <c r="AY116" s="908"/>
      <c r="AZ116" s="966" t="s">
        <v>435</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436</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18" customFormat="1" ht="26.25" customHeight="1" x14ac:dyDescent="0.2">
      <c r="A117" s="91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437</v>
      </c>
      <c r="Z117" s="893"/>
      <c r="AA117" s="977">
        <v>1060183</v>
      </c>
      <c r="AB117" s="978"/>
      <c r="AC117" s="978"/>
      <c r="AD117" s="978"/>
      <c r="AE117" s="979"/>
      <c r="AF117" s="980">
        <v>1009383</v>
      </c>
      <c r="AG117" s="978"/>
      <c r="AH117" s="978"/>
      <c r="AI117" s="978"/>
      <c r="AJ117" s="979"/>
      <c r="AK117" s="980">
        <v>1020290</v>
      </c>
      <c r="AL117" s="978"/>
      <c r="AM117" s="978"/>
      <c r="AN117" s="978"/>
      <c r="AO117" s="979"/>
      <c r="AP117" s="981"/>
      <c r="AQ117" s="982"/>
      <c r="AR117" s="982"/>
      <c r="AS117" s="982"/>
      <c r="AT117" s="983"/>
      <c r="AU117" s="907"/>
      <c r="AV117" s="908"/>
      <c r="AW117" s="908"/>
      <c r="AX117" s="908"/>
      <c r="AY117" s="908"/>
      <c r="AZ117" s="973" t="s">
        <v>438</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439</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18" customFormat="1" ht="26.25" customHeight="1" x14ac:dyDescent="0.2">
      <c r="A118" s="911" t="s">
        <v>413</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410</v>
      </c>
      <c r="AB118" s="892"/>
      <c r="AC118" s="892"/>
      <c r="AD118" s="892"/>
      <c r="AE118" s="893"/>
      <c r="AF118" s="891" t="s">
        <v>411</v>
      </c>
      <c r="AG118" s="892"/>
      <c r="AH118" s="892"/>
      <c r="AI118" s="892"/>
      <c r="AJ118" s="893"/>
      <c r="AK118" s="891" t="s">
        <v>294</v>
      </c>
      <c r="AL118" s="892"/>
      <c r="AM118" s="892"/>
      <c r="AN118" s="892"/>
      <c r="AO118" s="893"/>
      <c r="AP118" s="969" t="s">
        <v>412</v>
      </c>
      <c r="AQ118" s="970"/>
      <c r="AR118" s="970"/>
      <c r="AS118" s="970"/>
      <c r="AT118" s="971"/>
      <c r="AU118" s="907"/>
      <c r="AV118" s="908"/>
      <c r="AW118" s="908"/>
      <c r="AX118" s="908"/>
      <c r="AY118" s="908"/>
      <c r="AZ118" s="972" t="s">
        <v>440</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441</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18" customFormat="1" ht="26.25" customHeight="1" x14ac:dyDescent="0.2">
      <c r="A119" s="1055" t="s">
        <v>416</v>
      </c>
      <c r="B119" s="946"/>
      <c r="C119" s="928" t="s">
        <v>417</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39" t="s">
        <v>177</v>
      </c>
      <c r="BA119" s="239"/>
      <c r="BB119" s="239"/>
      <c r="BC119" s="239"/>
      <c r="BD119" s="239"/>
      <c r="BE119" s="239"/>
      <c r="BF119" s="239"/>
      <c r="BG119" s="239"/>
      <c r="BH119" s="239"/>
      <c r="BI119" s="239"/>
      <c r="BJ119" s="239"/>
      <c r="BK119" s="239"/>
      <c r="BL119" s="239"/>
      <c r="BM119" s="239"/>
      <c r="BN119" s="239"/>
      <c r="BO119" s="976" t="s">
        <v>442</v>
      </c>
      <c r="BP119" s="1004"/>
      <c r="BQ119" s="998">
        <v>13436215</v>
      </c>
      <c r="BR119" s="999"/>
      <c r="BS119" s="999"/>
      <c r="BT119" s="999"/>
      <c r="BU119" s="999"/>
      <c r="BV119" s="999">
        <v>13187972</v>
      </c>
      <c r="BW119" s="999"/>
      <c r="BX119" s="999"/>
      <c r="BY119" s="999"/>
      <c r="BZ119" s="999"/>
      <c r="CA119" s="999">
        <v>14509473</v>
      </c>
      <c r="CB119" s="999"/>
      <c r="CC119" s="999"/>
      <c r="CD119" s="999"/>
      <c r="CE119" s="999"/>
      <c r="CF119" s="1000"/>
      <c r="CG119" s="1001"/>
      <c r="CH119" s="1001"/>
      <c r="CI119" s="1001"/>
      <c r="CJ119" s="1002"/>
      <c r="CK119" s="949"/>
      <c r="CL119" s="950"/>
      <c r="CM119" s="972" t="s">
        <v>443</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18" customFormat="1" ht="26.25" customHeight="1" x14ac:dyDescent="0.2">
      <c r="A120" s="1056"/>
      <c r="B120" s="948"/>
      <c r="C120" s="921" t="s">
        <v>420</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444</v>
      </c>
      <c r="AV120" s="991"/>
      <c r="AW120" s="991"/>
      <c r="AX120" s="991"/>
      <c r="AY120" s="992"/>
      <c r="AZ120" s="928" t="s">
        <v>445</v>
      </c>
      <c r="BA120" s="896"/>
      <c r="BB120" s="896"/>
      <c r="BC120" s="896"/>
      <c r="BD120" s="896"/>
      <c r="BE120" s="896"/>
      <c r="BF120" s="896"/>
      <c r="BG120" s="896"/>
      <c r="BH120" s="896"/>
      <c r="BI120" s="896"/>
      <c r="BJ120" s="896"/>
      <c r="BK120" s="896"/>
      <c r="BL120" s="896"/>
      <c r="BM120" s="896"/>
      <c r="BN120" s="896"/>
      <c r="BO120" s="896"/>
      <c r="BP120" s="897"/>
      <c r="BQ120" s="929">
        <v>2194301</v>
      </c>
      <c r="BR120" s="930"/>
      <c r="BS120" s="930"/>
      <c r="BT120" s="930"/>
      <c r="BU120" s="930"/>
      <c r="BV120" s="930">
        <v>2323397</v>
      </c>
      <c r="BW120" s="930"/>
      <c r="BX120" s="930"/>
      <c r="BY120" s="930"/>
      <c r="BZ120" s="930"/>
      <c r="CA120" s="930">
        <v>2376655</v>
      </c>
      <c r="CB120" s="930"/>
      <c r="CC120" s="930"/>
      <c r="CD120" s="930"/>
      <c r="CE120" s="930"/>
      <c r="CF120" s="943">
        <v>47.3</v>
      </c>
      <c r="CG120" s="944"/>
      <c r="CH120" s="944"/>
      <c r="CI120" s="944"/>
      <c r="CJ120" s="944"/>
      <c r="CK120" s="1005" t="s">
        <v>446</v>
      </c>
      <c r="CL120" s="1006"/>
      <c r="CM120" s="1006"/>
      <c r="CN120" s="1006"/>
      <c r="CO120" s="1007"/>
      <c r="CP120" s="1013" t="s">
        <v>395</v>
      </c>
      <c r="CQ120" s="1014"/>
      <c r="CR120" s="1014"/>
      <c r="CS120" s="1014"/>
      <c r="CT120" s="1014"/>
      <c r="CU120" s="1014"/>
      <c r="CV120" s="1014"/>
      <c r="CW120" s="1014"/>
      <c r="CX120" s="1014"/>
      <c r="CY120" s="1014"/>
      <c r="CZ120" s="1014"/>
      <c r="DA120" s="1014"/>
      <c r="DB120" s="1014"/>
      <c r="DC120" s="1014"/>
      <c r="DD120" s="1014"/>
      <c r="DE120" s="1014"/>
      <c r="DF120" s="1015"/>
      <c r="DG120" s="929">
        <v>3009232</v>
      </c>
      <c r="DH120" s="930"/>
      <c r="DI120" s="930"/>
      <c r="DJ120" s="930"/>
      <c r="DK120" s="930"/>
      <c r="DL120" s="930">
        <v>2794173</v>
      </c>
      <c r="DM120" s="930"/>
      <c r="DN120" s="930"/>
      <c r="DO120" s="930"/>
      <c r="DP120" s="930"/>
      <c r="DQ120" s="930">
        <v>2776447</v>
      </c>
      <c r="DR120" s="930"/>
      <c r="DS120" s="930"/>
      <c r="DT120" s="930"/>
      <c r="DU120" s="930"/>
      <c r="DV120" s="931">
        <v>55.2</v>
      </c>
      <c r="DW120" s="931"/>
      <c r="DX120" s="931"/>
      <c r="DY120" s="931"/>
      <c r="DZ120" s="932"/>
    </row>
    <row r="121" spans="1:130" s="218" customFormat="1" ht="26.25" customHeight="1" x14ac:dyDescent="0.2">
      <c r="A121" s="1056"/>
      <c r="B121" s="948"/>
      <c r="C121" s="973" t="s">
        <v>447</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448</v>
      </c>
      <c r="BA121" s="922"/>
      <c r="BB121" s="922"/>
      <c r="BC121" s="922"/>
      <c r="BD121" s="922"/>
      <c r="BE121" s="922"/>
      <c r="BF121" s="922"/>
      <c r="BG121" s="922"/>
      <c r="BH121" s="922"/>
      <c r="BI121" s="922"/>
      <c r="BJ121" s="922"/>
      <c r="BK121" s="922"/>
      <c r="BL121" s="922"/>
      <c r="BM121" s="922"/>
      <c r="BN121" s="922"/>
      <c r="BO121" s="922"/>
      <c r="BP121" s="923"/>
      <c r="BQ121" s="924">
        <v>1135214</v>
      </c>
      <c r="BR121" s="925"/>
      <c r="BS121" s="925"/>
      <c r="BT121" s="925"/>
      <c r="BU121" s="925"/>
      <c r="BV121" s="925">
        <v>1001546</v>
      </c>
      <c r="BW121" s="925"/>
      <c r="BX121" s="925"/>
      <c r="BY121" s="925"/>
      <c r="BZ121" s="925"/>
      <c r="CA121" s="925">
        <v>870430</v>
      </c>
      <c r="CB121" s="925"/>
      <c r="CC121" s="925"/>
      <c r="CD121" s="925"/>
      <c r="CE121" s="925"/>
      <c r="CF121" s="919">
        <v>17.3</v>
      </c>
      <c r="CG121" s="920"/>
      <c r="CH121" s="920"/>
      <c r="CI121" s="920"/>
      <c r="CJ121" s="920"/>
      <c r="CK121" s="1008"/>
      <c r="CL121" s="1009"/>
      <c r="CM121" s="1009"/>
      <c r="CN121" s="1009"/>
      <c r="CO121" s="1010"/>
      <c r="CP121" s="1018" t="s">
        <v>393</v>
      </c>
      <c r="CQ121" s="1019"/>
      <c r="CR121" s="1019"/>
      <c r="CS121" s="1019"/>
      <c r="CT121" s="1019"/>
      <c r="CU121" s="1019"/>
      <c r="CV121" s="1019"/>
      <c r="CW121" s="1019"/>
      <c r="CX121" s="1019"/>
      <c r="CY121" s="1019"/>
      <c r="CZ121" s="1019"/>
      <c r="DA121" s="1019"/>
      <c r="DB121" s="1019"/>
      <c r="DC121" s="1019"/>
      <c r="DD121" s="1019"/>
      <c r="DE121" s="1019"/>
      <c r="DF121" s="1020"/>
      <c r="DG121" s="924" t="s">
        <v>122</v>
      </c>
      <c r="DH121" s="925"/>
      <c r="DI121" s="925"/>
      <c r="DJ121" s="925"/>
      <c r="DK121" s="925"/>
      <c r="DL121" s="925" t="s">
        <v>122</v>
      </c>
      <c r="DM121" s="925"/>
      <c r="DN121" s="925"/>
      <c r="DO121" s="925"/>
      <c r="DP121" s="925"/>
      <c r="DQ121" s="925" t="s">
        <v>122</v>
      </c>
      <c r="DR121" s="925"/>
      <c r="DS121" s="925"/>
      <c r="DT121" s="925"/>
      <c r="DU121" s="925"/>
      <c r="DV121" s="926" t="s">
        <v>122</v>
      </c>
      <c r="DW121" s="926"/>
      <c r="DX121" s="926"/>
      <c r="DY121" s="926"/>
      <c r="DZ121" s="927"/>
    </row>
    <row r="122" spans="1:130" s="218" customFormat="1" ht="26.25" customHeight="1" x14ac:dyDescent="0.2">
      <c r="A122" s="1056"/>
      <c r="B122" s="948"/>
      <c r="C122" s="921" t="s">
        <v>430</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449</v>
      </c>
      <c r="BA122" s="964"/>
      <c r="BB122" s="964"/>
      <c r="BC122" s="964"/>
      <c r="BD122" s="964"/>
      <c r="BE122" s="964"/>
      <c r="BF122" s="964"/>
      <c r="BG122" s="964"/>
      <c r="BH122" s="964"/>
      <c r="BI122" s="964"/>
      <c r="BJ122" s="964"/>
      <c r="BK122" s="964"/>
      <c r="BL122" s="964"/>
      <c r="BM122" s="964"/>
      <c r="BN122" s="964"/>
      <c r="BO122" s="964"/>
      <c r="BP122" s="965"/>
      <c r="BQ122" s="998">
        <v>7724868</v>
      </c>
      <c r="BR122" s="999"/>
      <c r="BS122" s="999"/>
      <c r="BT122" s="999"/>
      <c r="BU122" s="999"/>
      <c r="BV122" s="999">
        <v>7692915</v>
      </c>
      <c r="BW122" s="999"/>
      <c r="BX122" s="999"/>
      <c r="BY122" s="999"/>
      <c r="BZ122" s="999"/>
      <c r="CA122" s="999">
        <v>7811147</v>
      </c>
      <c r="CB122" s="999"/>
      <c r="CC122" s="999"/>
      <c r="CD122" s="999"/>
      <c r="CE122" s="999"/>
      <c r="CF122" s="1016">
        <v>155.4</v>
      </c>
      <c r="CG122" s="1017"/>
      <c r="CH122" s="1017"/>
      <c r="CI122" s="1017"/>
      <c r="CJ122" s="1017"/>
      <c r="CK122" s="1008"/>
      <c r="CL122" s="1009"/>
      <c r="CM122" s="1009"/>
      <c r="CN122" s="1009"/>
      <c r="CO122" s="1010"/>
      <c r="CP122" s="1018"/>
      <c r="CQ122" s="1019"/>
      <c r="CR122" s="1019"/>
      <c r="CS122" s="1019"/>
      <c r="CT122" s="1019"/>
      <c r="CU122" s="1019"/>
      <c r="CV122" s="1019"/>
      <c r="CW122" s="1019"/>
      <c r="CX122" s="1019"/>
      <c r="CY122" s="1019"/>
      <c r="CZ122" s="1019"/>
      <c r="DA122" s="1019"/>
      <c r="DB122" s="1019"/>
      <c r="DC122" s="1019"/>
      <c r="DD122" s="1019"/>
      <c r="DE122" s="1019"/>
      <c r="DF122" s="1020"/>
      <c r="DG122" s="924"/>
      <c r="DH122" s="925"/>
      <c r="DI122" s="925"/>
      <c r="DJ122" s="925"/>
      <c r="DK122" s="925"/>
      <c r="DL122" s="925"/>
      <c r="DM122" s="925"/>
      <c r="DN122" s="925"/>
      <c r="DO122" s="925"/>
      <c r="DP122" s="925"/>
      <c r="DQ122" s="925"/>
      <c r="DR122" s="925"/>
      <c r="DS122" s="925"/>
      <c r="DT122" s="925"/>
      <c r="DU122" s="925"/>
      <c r="DV122" s="926"/>
      <c r="DW122" s="926"/>
      <c r="DX122" s="926"/>
      <c r="DY122" s="926"/>
      <c r="DZ122" s="927"/>
    </row>
    <row r="123" spans="1:130" s="218" customFormat="1" ht="26.25" customHeight="1" x14ac:dyDescent="0.2">
      <c r="A123" s="1056"/>
      <c r="B123" s="948"/>
      <c r="C123" s="921" t="s">
        <v>436</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39" t="s">
        <v>177</v>
      </c>
      <c r="BA123" s="239"/>
      <c r="BB123" s="239"/>
      <c r="BC123" s="239"/>
      <c r="BD123" s="239"/>
      <c r="BE123" s="239"/>
      <c r="BF123" s="239"/>
      <c r="BG123" s="239"/>
      <c r="BH123" s="239"/>
      <c r="BI123" s="239"/>
      <c r="BJ123" s="239"/>
      <c r="BK123" s="239"/>
      <c r="BL123" s="239"/>
      <c r="BM123" s="239"/>
      <c r="BN123" s="239"/>
      <c r="BO123" s="976" t="s">
        <v>450</v>
      </c>
      <c r="BP123" s="1004"/>
      <c r="BQ123" s="1062">
        <v>11054383</v>
      </c>
      <c r="BR123" s="1063"/>
      <c r="BS123" s="1063"/>
      <c r="BT123" s="1063"/>
      <c r="BU123" s="1063"/>
      <c r="BV123" s="1063">
        <v>11017858</v>
      </c>
      <c r="BW123" s="1063"/>
      <c r="BX123" s="1063"/>
      <c r="BY123" s="1063"/>
      <c r="BZ123" s="1063"/>
      <c r="CA123" s="1063">
        <v>11058232</v>
      </c>
      <c r="CB123" s="1063"/>
      <c r="CC123" s="1063"/>
      <c r="CD123" s="1063"/>
      <c r="CE123" s="1063"/>
      <c r="CF123" s="1000"/>
      <c r="CG123" s="1001"/>
      <c r="CH123" s="1001"/>
      <c r="CI123" s="1001"/>
      <c r="CJ123" s="1002"/>
      <c r="CK123" s="1008"/>
      <c r="CL123" s="1009"/>
      <c r="CM123" s="1009"/>
      <c r="CN123" s="1009"/>
      <c r="CO123" s="1010"/>
      <c r="CP123" s="1018"/>
      <c r="CQ123" s="1019"/>
      <c r="CR123" s="1019"/>
      <c r="CS123" s="1019"/>
      <c r="CT123" s="1019"/>
      <c r="CU123" s="1019"/>
      <c r="CV123" s="1019"/>
      <c r="CW123" s="1019"/>
      <c r="CX123" s="1019"/>
      <c r="CY123" s="1019"/>
      <c r="CZ123" s="1019"/>
      <c r="DA123" s="1019"/>
      <c r="DB123" s="1019"/>
      <c r="DC123" s="1019"/>
      <c r="DD123" s="1019"/>
      <c r="DE123" s="1019"/>
      <c r="DF123" s="1020"/>
      <c r="DG123" s="957"/>
      <c r="DH123" s="958"/>
      <c r="DI123" s="958"/>
      <c r="DJ123" s="958"/>
      <c r="DK123" s="959"/>
      <c r="DL123" s="960"/>
      <c r="DM123" s="958"/>
      <c r="DN123" s="958"/>
      <c r="DO123" s="958"/>
      <c r="DP123" s="959"/>
      <c r="DQ123" s="960"/>
      <c r="DR123" s="958"/>
      <c r="DS123" s="958"/>
      <c r="DT123" s="958"/>
      <c r="DU123" s="959"/>
      <c r="DV123" s="961"/>
      <c r="DW123" s="962"/>
      <c r="DX123" s="962"/>
      <c r="DY123" s="962"/>
      <c r="DZ123" s="963"/>
    </row>
    <row r="124" spans="1:130" s="218" customFormat="1" ht="26.25" customHeight="1" thickBot="1" x14ac:dyDescent="0.25">
      <c r="A124" s="1056"/>
      <c r="B124" s="948"/>
      <c r="C124" s="921" t="s">
        <v>439</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451</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50.6</v>
      </c>
      <c r="BR124" s="1026"/>
      <c r="BS124" s="1026"/>
      <c r="BT124" s="1026"/>
      <c r="BU124" s="1026"/>
      <c r="BV124" s="1026">
        <v>45.3</v>
      </c>
      <c r="BW124" s="1026"/>
      <c r="BX124" s="1026"/>
      <c r="BY124" s="1026"/>
      <c r="BZ124" s="1026"/>
      <c r="CA124" s="1026">
        <v>68.599999999999994</v>
      </c>
      <c r="CB124" s="1026"/>
      <c r="CC124" s="1026"/>
      <c r="CD124" s="1026"/>
      <c r="CE124" s="1026"/>
      <c r="CF124" s="1027"/>
      <c r="CG124" s="1028"/>
      <c r="CH124" s="1028"/>
      <c r="CI124" s="1028"/>
      <c r="CJ124" s="1029"/>
      <c r="CK124" s="1011"/>
      <c r="CL124" s="1011"/>
      <c r="CM124" s="1011"/>
      <c r="CN124" s="1011"/>
      <c r="CO124" s="1012"/>
      <c r="CP124" s="1018" t="s">
        <v>452</v>
      </c>
      <c r="CQ124" s="1019"/>
      <c r="CR124" s="1019"/>
      <c r="CS124" s="1019"/>
      <c r="CT124" s="1019"/>
      <c r="CU124" s="1019"/>
      <c r="CV124" s="1019"/>
      <c r="CW124" s="1019"/>
      <c r="CX124" s="1019"/>
      <c r="CY124" s="1019"/>
      <c r="CZ124" s="1019"/>
      <c r="DA124" s="1019"/>
      <c r="DB124" s="1019"/>
      <c r="DC124" s="1019"/>
      <c r="DD124" s="1019"/>
      <c r="DE124" s="1019"/>
      <c r="DF124" s="1020"/>
      <c r="DG124" s="1003" t="s">
        <v>122</v>
      </c>
      <c r="DH124" s="985"/>
      <c r="DI124" s="985"/>
      <c r="DJ124" s="985"/>
      <c r="DK124" s="986"/>
      <c r="DL124" s="984" t="s">
        <v>122</v>
      </c>
      <c r="DM124" s="985"/>
      <c r="DN124" s="985"/>
      <c r="DO124" s="985"/>
      <c r="DP124" s="986"/>
      <c r="DQ124" s="984" t="s">
        <v>122</v>
      </c>
      <c r="DR124" s="985"/>
      <c r="DS124" s="985"/>
      <c r="DT124" s="985"/>
      <c r="DU124" s="986"/>
      <c r="DV124" s="987" t="s">
        <v>122</v>
      </c>
      <c r="DW124" s="988"/>
      <c r="DX124" s="988"/>
      <c r="DY124" s="988"/>
      <c r="DZ124" s="989"/>
    </row>
    <row r="125" spans="1:130" s="218" customFormat="1" ht="26.25" customHeight="1" x14ac:dyDescent="0.2">
      <c r="A125" s="1056"/>
      <c r="B125" s="948"/>
      <c r="C125" s="921" t="s">
        <v>441</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1" t="s">
        <v>453</v>
      </c>
      <c r="CL125" s="1006"/>
      <c r="CM125" s="1006"/>
      <c r="CN125" s="1006"/>
      <c r="CO125" s="1007"/>
      <c r="CP125" s="928" t="s">
        <v>454</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18" customFormat="1" ht="26.25" customHeight="1" thickBot="1" x14ac:dyDescent="0.25">
      <c r="A126" s="1056"/>
      <c r="B126" s="948"/>
      <c r="C126" s="921" t="s">
        <v>443</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2"/>
      <c r="CL126" s="1009"/>
      <c r="CM126" s="1009"/>
      <c r="CN126" s="1009"/>
      <c r="CO126" s="1010"/>
      <c r="CP126" s="921" t="s">
        <v>455</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18" customFormat="1" ht="26.25" customHeight="1" x14ac:dyDescent="0.2">
      <c r="A127" s="1057"/>
      <c r="B127" s="950"/>
      <c r="C127" s="972" t="s">
        <v>456</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122</v>
      </c>
      <c r="AB127" s="958"/>
      <c r="AC127" s="958"/>
      <c r="AD127" s="958"/>
      <c r="AE127" s="959"/>
      <c r="AF127" s="960" t="s">
        <v>122</v>
      </c>
      <c r="AG127" s="958"/>
      <c r="AH127" s="958"/>
      <c r="AI127" s="958"/>
      <c r="AJ127" s="959"/>
      <c r="AK127" s="960" t="s">
        <v>122</v>
      </c>
      <c r="AL127" s="958"/>
      <c r="AM127" s="958"/>
      <c r="AN127" s="958"/>
      <c r="AO127" s="959"/>
      <c r="AP127" s="961" t="s">
        <v>122</v>
      </c>
      <c r="AQ127" s="962"/>
      <c r="AR127" s="962"/>
      <c r="AS127" s="962"/>
      <c r="AT127" s="963"/>
      <c r="AU127" s="220"/>
      <c r="AV127" s="220"/>
      <c r="AW127" s="220"/>
      <c r="AX127" s="1030" t="s">
        <v>457</v>
      </c>
      <c r="AY127" s="1031"/>
      <c r="AZ127" s="1031"/>
      <c r="BA127" s="1031"/>
      <c r="BB127" s="1031"/>
      <c r="BC127" s="1031"/>
      <c r="BD127" s="1031"/>
      <c r="BE127" s="1032"/>
      <c r="BF127" s="1033" t="s">
        <v>458</v>
      </c>
      <c r="BG127" s="1031"/>
      <c r="BH127" s="1031"/>
      <c r="BI127" s="1031"/>
      <c r="BJ127" s="1031"/>
      <c r="BK127" s="1031"/>
      <c r="BL127" s="1032"/>
      <c r="BM127" s="1033" t="s">
        <v>459</v>
      </c>
      <c r="BN127" s="1031"/>
      <c r="BO127" s="1031"/>
      <c r="BP127" s="1031"/>
      <c r="BQ127" s="1031"/>
      <c r="BR127" s="1031"/>
      <c r="BS127" s="1032"/>
      <c r="BT127" s="1033" t="s">
        <v>460</v>
      </c>
      <c r="BU127" s="1031"/>
      <c r="BV127" s="1031"/>
      <c r="BW127" s="1031"/>
      <c r="BX127" s="1031"/>
      <c r="BY127" s="1031"/>
      <c r="BZ127" s="1054"/>
      <c r="CA127" s="220"/>
      <c r="CB127" s="220"/>
      <c r="CC127" s="220"/>
      <c r="CD127" s="243"/>
      <c r="CE127" s="243"/>
      <c r="CF127" s="243"/>
      <c r="CG127" s="220"/>
      <c r="CH127" s="220"/>
      <c r="CI127" s="220"/>
      <c r="CJ127" s="242"/>
      <c r="CK127" s="1022"/>
      <c r="CL127" s="1009"/>
      <c r="CM127" s="1009"/>
      <c r="CN127" s="1009"/>
      <c r="CO127" s="1010"/>
      <c r="CP127" s="921" t="s">
        <v>461</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18" customFormat="1" ht="26.25" customHeight="1" thickBot="1" x14ac:dyDescent="0.25">
      <c r="A128" s="1040" t="s">
        <v>462</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463</v>
      </c>
      <c r="X128" s="1042"/>
      <c r="Y128" s="1042"/>
      <c r="Z128" s="1043"/>
      <c r="AA128" s="1044">
        <v>162516</v>
      </c>
      <c r="AB128" s="1045"/>
      <c r="AC128" s="1045"/>
      <c r="AD128" s="1045"/>
      <c r="AE128" s="1046"/>
      <c r="AF128" s="1047">
        <v>180023</v>
      </c>
      <c r="AG128" s="1045"/>
      <c r="AH128" s="1045"/>
      <c r="AI128" s="1045"/>
      <c r="AJ128" s="1046"/>
      <c r="AK128" s="1047">
        <v>149569</v>
      </c>
      <c r="AL128" s="1045"/>
      <c r="AM128" s="1045"/>
      <c r="AN128" s="1045"/>
      <c r="AO128" s="1046"/>
      <c r="AP128" s="1048"/>
      <c r="AQ128" s="1049"/>
      <c r="AR128" s="1049"/>
      <c r="AS128" s="1049"/>
      <c r="AT128" s="1050"/>
      <c r="AU128" s="220"/>
      <c r="AV128" s="220"/>
      <c r="AW128" s="220"/>
      <c r="AX128" s="895" t="s">
        <v>464</v>
      </c>
      <c r="AY128" s="896"/>
      <c r="AZ128" s="896"/>
      <c r="BA128" s="896"/>
      <c r="BB128" s="896"/>
      <c r="BC128" s="896"/>
      <c r="BD128" s="896"/>
      <c r="BE128" s="897"/>
      <c r="BF128" s="1051" t="s">
        <v>122</v>
      </c>
      <c r="BG128" s="1052"/>
      <c r="BH128" s="1052"/>
      <c r="BI128" s="1052"/>
      <c r="BJ128" s="1052"/>
      <c r="BK128" s="1052"/>
      <c r="BL128" s="1053"/>
      <c r="BM128" s="1051">
        <v>14.61</v>
      </c>
      <c r="BN128" s="1052"/>
      <c r="BO128" s="1052"/>
      <c r="BP128" s="1052"/>
      <c r="BQ128" s="1052"/>
      <c r="BR128" s="1052"/>
      <c r="BS128" s="1053"/>
      <c r="BT128" s="1051">
        <v>20</v>
      </c>
      <c r="BU128" s="1052"/>
      <c r="BV128" s="1052"/>
      <c r="BW128" s="1052"/>
      <c r="BX128" s="1052"/>
      <c r="BY128" s="1052"/>
      <c r="BZ128" s="1075"/>
      <c r="CA128" s="243"/>
      <c r="CB128" s="243"/>
      <c r="CC128" s="243"/>
      <c r="CD128" s="243"/>
      <c r="CE128" s="243"/>
      <c r="CF128" s="243"/>
      <c r="CG128" s="220"/>
      <c r="CH128" s="220"/>
      <c r="CI128" s="220"/>
      <c r="CJ128" s="242"/>
      <c r="CK128" s="1023"/>
      <c r="CL128" s="1024"/>
      <c r="CM128" s="1024"/>
      <c r="CN128" s="1024"/>
      <c r="CO128" s="1025"/>
      <c r="CP128" s="1034" t="s">
        <v>465</v>
      </c>
      <c r="CQ128" s="726"/>
      <c r="CR128" s="726"/>
      <c r="CS128" s="726"/>
      <c r="CT128" s="726"/>
      <c r="CU128" s="726"/>
      <c r="CV128" s="726"/>
      <c r="CW128" s="726"/>
      <c r="CX128" s="726"/>
      <c r="CY128" s="726"/>
      <c r="CZ128" s="726"/>
      <c r="DA128" s="726"/>
      <c r="DB128" s="726"/>
      <c r="DC128" s="726"/>
      <c r="DD128" s="726"/>
      <c r="DE128" s="726"/>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18" customFormat="1" ht="26.25" customHeight="1" x14ac:dyDescent="0.2">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466</v>
      </c>
      <c r="X129" s="1070"/>
      <c r="Y129" s="1070"/>
      <c r="Z129" s="1071"/>
      <c r="AA129" s="957">
        <v>5330190</v>
      </c>
      <c r="AB129" s="958"/>
      <c r="AC129" s="958"/>
      <c r="AD129" s="958"/>
      <c r="AE129" s="959"/>
      <c r="AF129" s="960">
        <v>5412818</v>
      </c>
      <c r="AG129" s="958"/>
      <c r="AH129" s="958"/>
      <c r="AI129" s="958"/>
      <c r="AJ129" s="959"/>
      <c r="AK129" s="960">
        <v>5659574</v>
      </c>
      <c r="AL129" s="958"/>
      <c r="AM129" s="958"/>
      <c r="AN129" s="958"/>
      <c r="AO129" s="959"/>
      <c r="AP129" s="1072"/>
      <c r="AQ129" s="1073"/>
      <c r="AR129" s="1073"/>
      <c r="AS129" s="1073"/>
      <c r="AT129" s="1074"/>
      <c r="AU129" s="221"/>
      <c r="AV129" s="221"/>
      <c r="AW129" s="221"/>
      <c r="AX129" s="1064" t="s">
        <v>467</v>
      </c>
      <c r="AY129" s="922"/>
      <c r="AZ129" s="922"/>
      <c r="BA129" s="922"/>
      <c r="BB129" s="922"/>
      <c r="BC129" s="922"/>
      <c r="BD129" s="922"/>
      <c r="BE129" s="923"/>
      <c r="BF129" s="1065" t="s">
        <v>122</v>
      </c>
      <c r="BG129" s="1066"/>
      <c r="BH129" s="1066"/>
      <c r="BI129" s="1066"/>
      <c r="BJ129" s="1066"/>
      <c r="BK129" s="1066"/>
      <c r="BL129" s="1067"/>
      <c r="BM129" s="1065">
        <v>19.61</v>
      </c>
      <c r="BN129" s="1066"/>
      <c r="BO129" s="1066"/>
      <c r="BP129" s="1066"/>
      <c r="BQ129" s="1066"/>
      <c r="BR129" s="1066"/>
      <c r="BS129" s="1067"/>
      <c r="BT129" s="1065">
        <v>30</v>
      </c>
      <c r="BU129" s="1066"/>
      <c r="BV129" s="1066"/>
      <c r="BW129" s="1066"/>
      <c r="BX129" s="1066"/>
      <c r="BY129" s="1066"/>
      <c r="BZ129" s="1068"/>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3" t="s">
        <v>468</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469</v>
      </c>
      <c r="X130" s="1070"/>
      <c r="Y130" s="1070"/>
      <c r="Z130" s="1071"/>
      <c r="AA130" s="957">
        <v>627780</v>
      </c>
      <c r="AB130" s="958"/>
      <c r="AC130" s="958"/>
      <c r="AD130" s="958"/>
      <c r="AE130" s="959"/>
      <c r="AF130" s="960">
        <v>626757</v>
      </c>
      <c r="AG130" s="958"/>
      <c r="AH130" s="958"/>
      <c r="AI130" s="958"/>
      <c r="AJ130" s="959"/>
      <c r="AK130" s="960">
        <v>632387</v>
      </c>
      <c r="AL130" s="958"/>
      <c r="AM130" s="958"/>
      <c r="AN130" s="958"/>
      <c r="AO130" s="959"/>
      <c r="AP130" s="1072"/>
      <c r="AQ130" s="1073"/>
      <c r="AR130" s="1073"/>
      <c r="AS130" s="1073"/>
      <c r="AT130" s="1074"/>
      <c r="AU130" s="221"/>
      <c r="AV130" s="221"/>
      <c r="AW130" s="221"/>
      <c r="AX130" s="1064" t="s">
        <v>470</v>
      </c>
      <c r="AY130" s="922"/>
      <c r="AZ130" s="922"/>
      <c r="BA130" s="922"/>
      <c r="BB130" s="922"/>
      <c r="BC130" s="922"/>
      <c r="BD130" s="922"/>
      <c r="BE130" s="923"/>
      <c r="BF130" s="1100">
        <v>4.9000000000000004</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471</v>
      </c>
      <c r="X131" s="1107"/>
      <c r="Y131" s="1107"/>
      <c r="Z131" s="1108"/>
      <c r="AA131" s="1003">
        <v>4702410</v>
      </c>
      <c r="AB131" s="985"/>
      <c r="AC131" s="985"/>
      <c r="AD131" s="985"/>
      <c r="AE131" s="986"/>
      <c r="AF131" s="984">
        <v>4786061</v>
      </c>
      <c r="AG131" s="985"/>
      <c r="AH131" s="985"/>
      <c r="AI131" s="985"/>
      <c r="AJ131" s="986"/>
      <c r="AK131" s="984">
        <v>5027187</v>
      </c>
      <c r="AL131" s="985"/>
      <c r="AM131" s="985"/>
      <c r="AN131" s="985"/>
      <c r="AO131" s="986"/>
      <c r="AP131" s="1109"/>
      <c r="AQ131" s="1110"/>
      <c r="AR131" s="1110"/>
      <c r="AS131" s="1110"/>
      <c r="AT131" s="1111"/>
      <c r="AU131" s="221"/>
      <c r="AV131" s="221"/>
      <c r="AW131" s="221"/>
      <c r="AX131" s="1082" t="s">
        <v>472</v>
      </c>
      <c r="AY131" s="726"/>
      <c r="AZ131" s="726"/>
      <c r="BA131" s="726"/>
      <c r="BB131" s="726"/>
      <c r="BC131" s="726"/>
      <c r="BD131" s="726"/>
      <c r="BE131" s="1035"/>
      <c r="BF131" s="1083">
        <v>68.599999999999994</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89" t="s">
        <v>473</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474</v>
      </c>
      <c r="W132" s="1093"/>
      <c r="X132" s="1093"/>
      <c r="Y132" s="1093"/>
      <c r="Z132" s="1094"/>
      <c r="AA132" s="1095">
        <v>5.7393336609999999</v>
      </c>
      <c r="AB132" s="1096"/>
      <c r="AC132" s="1096"/>
      <c r="AD132" s="1096"/>
      <c r="AE132" s="1097"/>
      <c r="AF132" s="1098">
        <v>4.2331888370000001</v>
      </c>
      <c r="AG132" s="1096"/>
      <c r="AH132" s="1096"/>
      <c r="AI132" s="1096"/>
      <c r="AJ132" s="1097"/>
      <c r="AK132" s="1098">
        <v>4.7409018200000004</v>
      </c>
      <c r="AL132" s="1096"/>
      <c r="AM132" s="1096"/>
      <c r="AN132" s="1096"/>
      <c r="AO132" s="1097"/>
      <c r="AP132" s="1000"/>
      <c r="AQ132" s="1001"/>
      <c r="AR132" s="1001"/>
      <c r="AS132" s="1001"/>
      <c r="AT132" s="109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475</v>
      </c>
      <c r="W133" s="1076"/>
      <c r="X133" s="1076"/>
      <c r="Y133" s="1076"/>
      <c r="Z133" s="1077"/>
      <c r="AA133" s="1078">
        <v>3.2</v>
      </c>
      <c r="AB133" s="1079"/>
      <c r="AC133" s="1079"/>
      <c r="AD133" s="1079"/>
      <c r="AE133" s="1080"/>
      <c r="AF133" s="1078">
        <v>3.9</v>
      </c>
      <c r="AG133" s="1079"/>
      <c r="AH133" s="1079"/>
      <c r="AI133" s="1079"/>
      <c r="AJ133" s="1080"/>
      <c r="AK133" s="1078">
        <v>4.9000000000000004</v>
      </c>
      <c r="AL133" s="1079"/>
      <c r="AM133" s="1079"/>
      <c r="AN133" s="1079"/>
      <c r="AO133" s="1080"/>
      <c r="AP133" s="1027"/>
      <c r="AQ133" s="1028"/>
      <c r="AR133" s="1028"/>
      <c r="AS133" s="1028"/>
      <c r="AT133" s="108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VN/4EpN+ZLiteD0aZ/cLRf2qdEILDD9/MCBQKuo5f4Y44Coqvtswwt7uNXF4IbNUPgI3dT00lc+7mysclP2eg==" saltValue="OuUC61wYCnOAxxg9Qthu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IiJGp0CrhK4+xGfRij05XZIjwc0CiiJePC9acxHXGX4mJaAQX2ozHUSTank7BjqWot+DuXjZM03ASU0npNbepA==" saltValue="+7Ya5sZQVp3Ym2lGAh9Yy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bSOj3N5y+QOoLTFh7Yes+yLFUYHvNlLjU9pK82WskDXStR0CU5bAqJpTrMbSYXhHJNB7HSIDJ6WsCE+TEgM2gA==" saltValue="x7gYGmsrhoDSRIp64G4Ib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3"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4"/>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5" t="s">
        <v>484</v>
      </c>
      <c r="AL9" s="1116"/>
      <c r="AM9" s="1116"/>
      <c r="AN9" s="1117"/>
      <c r="AO9" s="269">
        <v>1701849</v>
      </c>
      <c r="AP9" s="269">
        <v>76149</v>
      </c>
      <c r="AQ9" s="270">
        <v>72090</v>
      </c>
      <c r="AR9" s="271">
        <v>5.6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5" t="s">
        <v>485</v>
      </c>
      <c r="AL10" s="1116"/>
      <c r="AM10" s="1116"/>
      <c r="AN10" s="1117"/>
      <c r="AO10" s="272">
        <v>244077</v>
      </c>
      <c r="AP10" s="272">
        <v>10921</v>
      </c>
      <c r="AQ10" s="273">
        <v>9072</v>
      </c>
      <c r="AR10" s="274">
        <v>20.399999999999999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5" t="s">
        <v>486</v>
      </c>
      <c r="AL11" s="1116"/>
      <c r="AM11" s="1116"/>
      <c r="AN11" s="1117"/>
      <c r="AO11" s="272" t="s">
        <v>487</v>
      </c>
      <c r="AP11" s="272" t="s">
        <v>487</v>
      </c>
      <c r="AQ11" s="273">
        <v>383</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5" t="s">
        <v>488</v>
      </c>
      <c r="AL12" s="1116"/>
      <c r="AM12" s="1116"/>
      <c r="AN12" s="1117"/>
      <c r="AO12" s="272" t="s">
        <v>487</v>
      </c>
      <c r="AP12" s="272" t="s">
        <v>487</v>
      </c>
      <c r="AQ12" s="273">
        <v>26</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5" t="s">
        <v>489</v>
      </c>
      <c r="AL13" s="1116"/>
      <c r="AM13" s="1116"/>
      <c r="AN13" s="1117"/>
      <c r="AO13" s="272">
        <v>48690</v>
      </c>
      <c r="AP13" s="272">
        <v>2179</v>
      </c>
      <c r="AQ13" s="273">
        <v>2732</v>
      </c>
      <c r="AR13" s="274">
        <v>-20.2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5" t="s">
        <v>490</v>
      </c>
      <c r="AL14" s="1116"/>
      <c r="AM14" s="1116"/>
      <c r="AN14" s="1117"/>
      <c r="AO14" s="272" t="s">
        <v>487</v>
      </c>
      <c r="AP14" s="272" t="s">
        <v>487</v>
      </c>
      <c r="AQ14" s="273">
        <v>1315</v>
      </c>
      <c r="AR14" s="274" t="s">
        <v>487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8" t="s">
        <v>491</v>
      </c>
      <c r="AL15" s="1119"/>
      <c r="AM15" s="1119"/>
      <c r="AN15" s="1120"/>
      <c r="AO15" s="272">
        <v>-145171</v>
      </c>
      <c r="AP15" s="272">
        <v>-6496</v>
      </c>
      <c r="AQ15" s="273">
        <v>-4107</v>
      </c>
      <c r="AR15" s="274">
        <v>58.2</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8" t="s">
        <v>177</v>
      </c>
      <c r="AL16" s="1119"/>
      <c r="AM16" s="1119"/>
      <c r="AN16" s="1120"/>
      <c r="AO16" s="272">
        <v>1849445</v>
      </c>
      <c r="AP16" s="272">
        <v>82753</v>
      </c>
      <c r="AQ16" s="273">
        <v>81511</v>
      </c>
      <c r="AR16" s="274">
        <v>1.5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1" t="s">
        <v>496</v>
      </c>
      <c r="AL21" s="1122"/>
      <c r="AM21" s="1122"/>
      <c r="AN21" s="1123"/>
      <c r="AO21" s="285">
        <v>6.71</v>
      </c>
      <c r="AP21" s="286">
        <v>6.74</v>
      </c>
      <c r="AQ21" s="287">
        <v>-0.03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1" t="s">
        <v>497</v>
      </c>
      <c r="AL22" s="1122"/>
      <c r="AM22" s="1122"/>
      <c r="AN22" s="1123"/>
      <c r="AO22" s="290">
        <v>97</v>
      </c>
      <c r="AP22" s="291">
        <v>97</v>
      </c>
      <c r="AQ22" s="292">
        <v>0</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2" t="s">
        <v>498</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3"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4"/>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9" t="s">
        <v>501</v>
      </c>
      <c r="AL32" s="1130"/>
      <c r="AM32" s="1130"/>
      <c r="AN32" s="1131"/>
      <c r="AO32" s="300">
        <v>765939</v>
      </c>
      <c r="AP32" s="300">
        <v>34272</v>
      </c>
      <c r="AQ32" s="301">
        <v>33695</v>
      </c>
      <c r="AR32" s="302">
        <v>1.7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9" t="s">
        <v>502</v>
      </c>
      <c r="AL33" s="1130"/>
      <c r="AM33" s="1130"/>
      <c r="AN33" s="1131"/>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9" t="s">
        <v>503</v>
      </c>
      <c r="AL34" s="1130"/>
      <c r="AM34" s="1130"/>
      <c r="AN34" s="1131"/>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9" t="s">
        <v>504</v>
      </c>
      <c r="AL35" s="1130"/>
      <c r="AM35" s="1130"/>
      <c r="AN35" s="1131"/>
      <c r="AO35" s="300">
        <v>228184</v>
      </c>
      <c r="AP35" s="300">
        <v>10210</v>
      </c>
      <c r="AQ35" s="301">
        <v>8394</v>
      </c>
      <c r="AR35" s="302">
        <v>21.6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9" t="s">
        <v>505</v>
      </c>
      <c r="AL36" s="1130"/>
      <c r="AM36" s="1130"/>
      <c r="AN36" s="1131"/>
      <c r="AO36" s="300">
        <v>26167</v>
      </c>
      <c r="AP36" s="300">
        <v>1171</v>
      </c>
      <c r="AQ36" s="301">
        <v>1998</v>
      </c>
      <c r="AR36" s="302">
        <v>-41.4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9" t="s">
        <v>506</v>
      </c>
      <c r="AL37" s="1130"/>
      <c r="AM37" s="1130"/>
      <c r="AN37" s="1131"/>
      <c r="AO37" s="300" t="s">
        <v>487</v>
      </c>
      <c r="AP37" s="300" t="s">
        <v>487</v>
      </c>
      <c r="AQ37" s="301">
        <v>1021</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2" t="s">
        <v>507</v>
      </c>
      <c r="AL38" s="1133"/>
      <c r="AM38" s="1133"/>
      <c r="AN38" s="1134"/>
      <c r="AO38" s="303" t="s">
        <v>487</v>
      </c>
      <c r="AP38" s="303" t="s">
        <v>487</v>
      </c>
      <c r="AQ38" s="304">
        <v>3</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2" t="s">
        <v>508</v>
      </c>
      <c r="AL39" s="1133"/>
      <c r="AM39" s="1133"/>
      <c r="AN39" s="1134"/>
      <c r="AO39" s="300">
        <v>-149569</v>
      </c>
      <c r="AP39" s="300">
        <v>-6692</v>
      </c>
      <c r="AQ39" s="301">
        <v>-3210</v>
      </c>
      <c r="AR39" s="302">
        <v>108.5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9" t="s">
        <v>509</v>
      </c>
      <c r="AL40" s="1130"/>
      <c r="AM40" s="1130"/>
      <c r="AN40" s="1131"/>
      <c r="AO40" s="300">
        <v>-632387</v>
      </c>
      <c r="AP40" s="300">
        <v>-28296</v>
      </c>
      <c r="AQ40" s="301">
        <v>-26336</v>
      </c>
      <c r="AR40" s="302">
        <v>7.4</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5" t="s">
        <v>287</v>
      </c>
      <c r="AL41" s="1136"/>
      <c r="AM41" s="1136"/>
      <c r="AN41" s="1137"/>
      <c r="AO41" s="300">
        <v>238334</v>
      </c>
      <c r="AP41" s="300">
        <v>10664</v>
      </c>
      <c r="AQ41" s="301">
        <v>15565</v>
      </c>
      <c r="AR41" s="302">
        <v>-31.5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4" t="s">
        <v>479</v>
      </c>
      <c r="AN49" s="1126" t="s">
        <v>512</v>
      </c>
      <c r="AO49" s="1127"/>
      <c r="AP49" s="1127"/>
      <c r="AQ49" s="1127"/>
      <c r="AR49" s="1128"/>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5"/>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960064</v>
      </c>
      <c r="AN51" s="322">
        <v>41930</v>
      </c>
      <c r="AO51" s="323">
        <v>2.2000000000000002</v>
      </c>
      <c r="AP51" s="324">
        <v>52068</v>
      </c>
      <c r="AQ51" s="325">
        <v>1.6</v>
      </c>
      <c r="AR51" s="326">
        <v>0.6</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458629</v>
      </c>
      <c r="AN52" s="330">
        <v>20030</v>
      </c>
      <c r="AO52" s="331">
        <v>4.5999999999999996</v>
      </c>
      <c r="AP52" s="332">
        <v>26936</v>
      </c>
      <c r="AQ52" s="333">
        <v>3.4</v>
      </c>
      <c r="AR52" s="334">
        <v>1.2</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1278661</v>
      </c>
      <c r="AN53" s="322">
        <v>56205</v>
      </c>
      <c r="AO53" s="323">
        <v>34</v>
      </c>
      <c r="AP53" s="324">
        <v>47161</v>
      </c>
      <c r="AQ53" s="325">
        <v>-9.4</v>
      </c>
      <c r="AR53" s="326">
        <v>43.4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884326</v>
      </c>
      <c r="AN54" s="330">
        <v>38871</v>
      </c>
      <c r="AO54" s="331">
        <v>94.1</v>
      </c>
      <c r="AP54" s="332">
        <v>24595</v>
      </c>
      <c r="AQ54" s="333">
        <v>-8.6999999999999993</v>
      </c>
      <c r="AR54" s="334">
        <v>102.8</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735592</v>
      </c>
      <c r="AN55" s="322">
        <v>32635</v>
      </c>
      <c r="AO55" s="323">
        <v>-41.9</v>
      </c>
      <c r="AP55" s="324">
        <v>43423</v>
      </c>
      <c r="AQ55" s="325">
        <v>-7.9</v>
      </c>
      <c r="AR55" s="326">
        <v>-34</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412315</v>
      </c>
      <c r="AN56" s="330">
        <v>18293</v>
      </c>
      <c r="AO56" s="331">
        <v>-52.9</v>
      </c>
      <c r="AP56" s="332">
        <v>22207</v>
      </c>
      <c r="AQ56" s="333">
        <v>-9.6999999999999993</v>
      </c>
      <c r="AR56" s="334">
        <v>-43.2</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1229405</v>
      </c>
      <c r="AN57" s="322">
        <v>54691</v>
      </c>
      <c r="AO57" s="323">
        <v>67.599999999999994</v>
      </c>
      <c r="AP57" s="324">
        <v>45265</v>
      </c>
      <c r="AQ57" s="325">
        <v>4.2</v>
      </c>
      <c r="AR57" s="326">
        <v>63.4</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265254</v>
      </c>
      <c r="AN58" s="330">
        <v>11800</v>
      </c>
      <c r="AO58" s="331">
        <v>-35.5</v>
      </c>
      <c r="AP58" s="332">
        <v>22600</v>
      </c>
      <c r="AQ58" s="333">
        <v>1.8</v>
      </c>
      <c r="AR58" s="334">
        <v>-37.299999999999997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2183633</v>
      </c>
      <c r="AN59" s="322">
        <v>97706</v>
      </c>
      <c r="AO59" s="323">
        <v>78.7</v>
      </c>
      <c r="AP59" s="324">
        <v>54621</v>
      </c>
      <c r="AQ59" s="325">
        <v>20.7</v>
      </c>
      <c r="AR59" s="326">
        <v>58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988213</v>
      </c>
      <c r="AN60" s="330">
        <v>44217</v>
      </c>
      <c r="AO60" s="331">
        <v>274.7</v>
      </c>
      <c r="AP60" s="332">
        <v>30892</v>
      </c>
      <c r="AQ60" s="333">
        <v>36.700000000000003</v>
      </c>
      <c r="AR60" s="334">
        <v>238</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1277471</v>
      </c>
      <c r="AN61" s="337">
        <v>56633</v>
      </c>
      <c r="AO61" s="338">
        <v>28.1</v>
      </c>
      <c r="AP61" s="339">
        <v>48508</v>
      </c>
      <c r="AQ61" s="340">
        <v>1.8</v>
      </c>
      <c r="AR61" s="326">
        <v>26.3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601747</v>
      </c>
      <c r="AN62" s="330">
        <v>26642</v>
      </c>
      <c r="AO62" s="331">
        <v>57</v>
      </c>
      <c r="AP62" s="332">
        <v>25446</v>
      </c>
      <c r="AQ62" s="333">
        <v>4.7</v>
      </c>
      <c r="AR62" s="334">
        <v>52.3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l4OSZ/wV3/U659qNPj5gKyKwCtyoFdhVOLkNz/ldk3r172V/gmUftHc8mUvwv+2vlCwGs4mOSIL0KSAK6oUXwA==" saltValue="g6Kl+acUJ6k9eN+xwUaB0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AS1GI9c3Y3UgBkXEK3OfczXNXgIwlU51dOkS32+jAlKlR6plGYGyVtq+FQbzjyrW3vyzmxKnDKD9DvpsQlbvAA==" saltValue="8Al0pieyklReXpa5m2nGS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oiIyJuRGBSBUv+uS9qZ4M7gEpXtymtLRkDiw3En7XW2kdqCj8s73sZ4GCkO9Wt/lmxlp4Pr+3qE7j+H0BuTlkA==" saltValue="mpzcOUpgm+knkqfI2Fh7e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8" t="s">
        <v>3</v>
      </c>
      <c r="D47" s="1138"/>
      <c r="E47" s="1139"/>
      <c r="F47" s="11">
        <v>23.87</v>
      </c>
      <c r="G47" s="12">
        <v>23.05</v>
      </c>
      <c r="H47" s="12">
        <v>23.64</v>
      </c>
      <c r="I47" s="12">
        <v>23.47</v>
      </c>
      <c r="J47" s="13">
        <v>22.71</v>
      </c>
    </row>
    <row r="48" spans="2:10" ht="57.75" customHeight="1" x14ac:dyDescent="0.2">
      <c r="B48" s="14"/>
      <c r="C48" s="1140" t="s">
        <v>4</v>
      </c>
      <c r="D48" s="1140"/>
      <c r="E48" s="1141"/>
      <c r="F48" s="15">
        <v>11.41</v>
      </c>
      <c r="G48" s="16">
        <v>14.79</v>
      </c>
      <c r="H48" s="16">
        <v>12.51</v>
      </c>
      <c r="I48" s="16">
        <v>6.6</v>
      </c>
      <c r="J48" s="17">
        <v>10.86</v>
      </c>
    </row>
    <row r="49" spans="2:10" ht="57.75" customHeight="1" thickBot="1" x14ac:dyDescent="0.25">
      <c r="B49" s="18"/>
      <c r="C49" s="1142" t="s">
        <v>5</v>
      </c>
      <c r="D49" s="1142"/>
      <c r="E49" s="1143"/>
      <c r="F49" s="19">
        <v>3.63</v>
      </c>
      <c r="G49" s="20">
        <v>4.91</v>
      </c>
      <c r="H49" s="20" t="s">
        <v>531</v>
      </c>
      <c r="I49" s="20" t="s">
        <v>532</v>
      </c>
      <c r="J49" s="21">
        <v>4.83</v>
      </c>
    </row>
    <row r="50" spans="2:10" ht="13.2" x14ac:dyDescent="0.2"/>
  </sheetData>
  <sheetProtection algorithmName="SHA-512" hashValue="/3LIlqBmCa84yo2ZP3C7yhld+sIkDsRJx9G0e2jmmLjVvFmWUdshyLAJJkis9nULIXZDcvst4B14XtERY7YHUA==" saltValue="wJJBzWXlk6ewcMMlpJMz0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2026-03-16T09:14:51Z</cp:lastPrinted>
  <dcterms:created xsi:type="dcterms:W3CDTF">2026-02-26T09:59:52Z</dcterms:created>
  <dcterms:modified xsi:type="dcterms:W3CDTF">2026-03-18T07:09:12Z</dcterms:modified>
  <cp:category/>
</cp:coreProperties>
</file>