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部署\1020_企画財政課\大津　和之\財政関係\財政状況等一覧表\平成30年度\"/>
    </mc:Choice>
  </mc:AlternateContent>
  <bookViews>
    <workbookView xWindow="0" yWindow="0" windowWidth="15345" windowHeight="3705"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<sst xmlns="http://schemas.openxmlformats.org/spreadsheetml/2006/main" count="1080" uniqueCount="601">
  <si>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</si>
  <si>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</si>
  <si>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</si>
  <si>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</si>
  <si>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</si>
  <si>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</si>
  <si>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</si>
  <si>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</si>
  <si>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</si>
  <si>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</si>
  <si>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</si>
  <si>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</si>
  <si>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</si>
  <si>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</si>
  <si>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</si>
  <si>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</si>
  <si>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</si>
  <si>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</si>
  <si>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</si>
  <si>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</si>
  <si>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</si>
  <si>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</si>
  <si>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</si>
  <si>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</si>
  <si>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</si>
  <si>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</si>
  <si>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</si>
  <si>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</si>
  <si>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</si>
  <si>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</si>
  <si>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</si>
  <si>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</si>
  <si>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</si>
  <si>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</si>
  <si>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</si>
  <si>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</si>
  <si>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</si>
  <si>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</si>
  <si>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</si>
  <si>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</si>
  <si>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</si>
  <si>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</si>
  <si>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</si>
  <si>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</si>
  <si>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</si>
  <si>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</si>
  <si>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</si>
  <si>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</si>
  <si>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</si>
  <si>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</si>
  <si>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</si>
  <si>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</si>
  <si>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</si>
  <si>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</si>
  <si>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</si>
  <si>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</si>
  <si>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</si>
  <si>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</si>
  <si>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</si>
  <si>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</si>
  <si>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</si>
  <si>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</si>
  <si>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</si>
  <si>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</si>
  <si>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</si>
  <si>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</si>
  <si>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</si>
  <si>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</si>
  <si>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</si>
  <si>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</si>
  <si>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</si>
  <si>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</si>
  <si>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</si>
  <si>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</si>
  <si>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</si>
  <si>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</si>
  <si>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</si>
  <si>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</si>
  <si>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</si>
  <si>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</si>
  <si>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</si>
  <si>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</si>
  <si>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</si>
  <si>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</si>
  <si>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</si>
  <si>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</si>
  <si>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</si>
  <si>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</si>
  <si>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</si>
  <si>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</si>
  <si>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</si>
  <si>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</si>
  <si>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</si>
  <si>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</si>
  <si>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</si>
  <si>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</si>
  <si>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</si>
  <si>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</si>
  <si>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</si>
  <si>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</si>
  <si>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</si>
  <si>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</si>
  <si>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</si>
  <si>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</si>
  <si>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</si>
  <si>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</si>
  <si>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</si>
  <si>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</si>
  <si>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</si>
  <si>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</si>
  <si>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</si>
  <si>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</si>
  <si>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</si>
  <si>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</si>
  <si>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</si>
  <si>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</si>
  <si>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</si>
  <si>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</si>
  <si>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</si>
  <si>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</si>
  <si>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</si>
  <si>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</si>
  <si>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</si>
  <si>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</si>
  <si>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</si>
  <si>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</si>
  <si>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</si>
  <si>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</si>
  <si>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</si>
  <si>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</si>
  <si>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</si>
  <si>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</si>
  <si>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</si>
  <si>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</si>
  <si>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</si>
  <si>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</si>
  <si>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</si>
  <si>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</si>
  <si>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</si>
  <si>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</si>
  <si>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</si>
  <si>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</si>
  <si>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</si>
  <si>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</si>
  <si>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</si>
  <si>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</si>
  <si>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</si>
  <si>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</si>
  <si>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</si>
  <si>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</si>
  <si>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</si>
  <si>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</si>
  <si>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</si>
  <si>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</si>
  <si>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</si>
  <si>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</si>
  <si>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</si>
  <si>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</si>
  <si>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</si>
  <si>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</si>
  <si>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</si>
  <si>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</si>
  <si>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</si>
  <si>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</si>
  <si>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</si>
  <si>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</si>
  <si>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</si>
  <si>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</si>
  <si>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</si>
  <si>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</si>
  <si>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</si>
  <si>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</si>
  <si>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</si>
  <si>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</si>
  <si>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</si>
  <si>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</si>
  <si>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</si>
  <si>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</si>
  <si>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</si>
  <si>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</si>
  <si>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</si>
  <si>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</si>
  <si>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</si>
  <si>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</si>
  <si>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</si>
  <si>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</si>
  <si>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</si>
  <si>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</si>
  <si>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</si>
  <si>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</si>
  <si>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</si>
  <si>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</si>
  <si>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</si>
  <si>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</si>
  <si>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</si>
  <si>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</si>
  <si>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</si>
  <si>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</si>
  <si>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</si>
  <si>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</si>
  <si>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</si>
  <si>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</si>
  <si>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</si>
  <si>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</si>
  <si>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</si>
  <si>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</si>
  <si>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</si>
  <si>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</si>
  <si>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</si>
  <si>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</si>
  <si>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</si>
  <si>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</si>
  <si>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</si>
  <si>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</si>
  <si>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</si>
  <si>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奈良県三郷町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</si>
  <si>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</si>
  <si>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</si>
  <si>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</si>
  <si>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</si>
  <si>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</si>
  <si>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</si>
  <si>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</si>
  <si>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</si>
  <si>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</si>
  <si>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</si>
  <si>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</si>
  <si>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</si>
  <si>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</si>
  <si>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</si>
  <si>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</si>
  <si>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</si>
  <si>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</si>
  <si>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</si>
  <si>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</si>
  <si>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</si>
  <si>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</si>
  <si>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</si>
  <si>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</si>
  <si>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</si>
  <si>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</si>
  <si>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</si>
  <si>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</si>
  <si>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</si>
  <si>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</si>
  <si>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</si>
  <si>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</si>
  <si>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</si>
  <si>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</si>
  <si>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</si>
  <si>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</si>
  <si>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</si>
  <si>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</si>
  <si>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</si>
  <si>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</si>
  <si>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</si>
  <si>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</si>
  <si>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</si>
  <si>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</si>
  <si>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</si>
  <si>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</si>
  <si>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</si>
  <si>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</si>
  <si>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</si>
  <si>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</si>
  <si>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</si>
  <si>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</si>
  <si>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</si>
  <si>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</si>
  <si>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</si>
  <si>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</si>
  <si>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</si>
  <si>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</si>
  <si>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</si>
  <si>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</si>
  <si>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</si>
  <si>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</si>
  <si>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</si>
  <si>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</si>
  <si>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</si>
  <si>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</si>
  <si>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</si>
  <si>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</si>
  <si>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</si>
  <si>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</si>
  <si>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</si>
  <si>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</si>
  <si>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</si>
  <si>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</si>
  <si>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</si>
  <si>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</si>
  <si>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</si>
  <si>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</si>
  <si>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</si>
  <si>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</si>
  <si>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</si>
  <si>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</si>
  <si>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</si>
  <si>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</si>
  <si>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</si>
  <si>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</si>
  <si>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</si>
  <si>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</si>
  <si>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</si>
  <si>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</si>
  <si>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</si>
  <si>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</si>
  <si>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</si>
  <si>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</si>
  <si>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</si>
  <si>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</si>
  <si>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</si>
  <si>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</si>
  <si>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</si>
  <si>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</si>
  <si>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</si>
  <si>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</si>
  <si>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</si>
  <si>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</si>
  <si>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</si>
  <si>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</si>
  <si>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</si>
  <si>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</si>
  <si>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</si>
  <si>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</si>
  <si>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</si>
  <si>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</si>
  <si>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</si>
  <si>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</si>
  <si>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</si>
  <si>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</si>
  <si>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</si>
  <si>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</si>
  <si>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</si>
  <si>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</si>
  <si>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</si>
  <si>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</si>
  <si>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</si>
  <si>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</si>
  <si>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</si>
  <si>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</si>
  <si>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</si>
  <si>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</si>
  <si>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</si>
  <si>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</si>
  <si>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</si>
  <si>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</si>
  <si>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</si>
  <si>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</si>
  <si>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</si>
  <si>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</si>
  <si>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</si>
  <si>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</si>
  <si>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</si>
  <si>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</si>
  <si>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</si>
  <si>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</si>
  <si>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</si>
  <si>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</si>
  <si>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</si>
  <si>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</si>
  <si>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</si>
  <si>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</si>
  <si>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</si>
  <si>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奈良県三郷町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</si>
  <si>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</si>
  <si>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</si>
  <si>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</si>
  <si>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</si>
  <si>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</si>
  <si>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</si>
  <si>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</si>
  <si>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</si>
  <si>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</si>
  <si>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</si>
  <si>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</si>
  <si>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</si>
  <si>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</si>
  <si>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</si>
  <si>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</si>
  <si>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</si>
  <si>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</si>
  <si>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</si>
  <si>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</si>
  <si>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</si>
  <si>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</si>
  <si>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</si>
  <si>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</si>
  <si>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</si>
  <si>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</si>
  <si>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</si>
  <si>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</si>
  <si>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</si>
  <si>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</si>
  <si>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</si>
  <si>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</si>
  <si>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</si>
  <si>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</si>
  <si>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</si>
  <si>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</si>
  <si>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</si>
  <si>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</si>
  <si>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</si>
  <si>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</si>
  <si>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</si>
  <si>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</si>
  <si>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</si>
  <si>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</si>
  <si>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</si>
  <si>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</si>
  <si>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</si>
  <si>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</si>
  <si>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</si>
  <si>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</si>
  <si>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</si>
  <si>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</si>
  <si>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</si>
  <si>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</si>
  <si>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</si>
  <si>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</si>
  <si>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</si>
  <si>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</si>
  <si>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</si>
  <si>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</si>
  <si>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</si>
  <si>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</si>
  <si>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</si>
  <si>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</si>
  <si>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</si>
  <si>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</si>
  <si>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</si>
  <si>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</si>
  <si>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</si>
  <si>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</si>
  <si>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</si>
  <si>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</si>
  <si>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</si>
  <si>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</si>
  <si>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</si>
  <si>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</si>
  <si>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</si>
  <si>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</si>
  <si>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</si>
  <si>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</si>
  <si>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</si>
  <si>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</si>
  <si>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</si>
  <si>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</si>
  <si>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</si>
  <si>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</si>
  <si>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</si>
  <si>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</si>
  <si>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</si>
  <si>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</si>
  <si>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</si>
  <si>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</si>
  <si>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</si>
  <si>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</si>
  <si>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</si>
  <si>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</si>
  <si>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</si>
  <si>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</si>
  <si>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</si>
  <si>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</si>
  <si>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</si>
  <si>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</si>
  <si>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</si>
  <si>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</si>
  <si>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</si>
  <si>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</si>
  <si>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</si>
  <si>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</si>
  <si>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</si>
  <si>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</si>
  <si>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</si>
  <si>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</si>
  <si>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</si>
  <si>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</si>
  <si>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</si>
  <si>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</si>
  <si>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</si>
  <si>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</si>
  <si>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</si>
  <si>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</si>
  <si>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</si>
  <si>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</si>
  <si>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</si>
  <si>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</si>
  <si>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</si>
  <si>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</si>
  <si>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</si>
  <si>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</si>
  <si>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</si>
  <si>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</si>
  <si>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</si>
  <si>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</si>
  <si>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</si>
  <si>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</si>
  <si>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</si>
  <si>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</si>
  <si>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</si>
  <si>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</si>
  <si>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</si>
  <si>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</si>
  <si>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</si>
  <si>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</si>
  <si>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</si>
  <si>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</si>
  <si>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</si>
  <si>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</si>
  <si>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</si>
  <si>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</si>
  <si>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</si>
  <si>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</si>
  <si>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</si>
  <si>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</si>
  <si>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</si>
  <si>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</si>
  <si>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</si>
  <si>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</si>
  <si>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</si>
  <si>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</si>
  <si>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</si>
  <si>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</si>
  <si>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</si>
  <si>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</si>
  <si>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</si>
  <si>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</si>
  <si>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</si>
  <si>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</si>
  <si>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</si>
  <si>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</si>
  <si>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</si>
  <si>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</si>
  <si>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</si>
  <si>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</si>
  <si>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</si>
  <si>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</si>
  <si>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</si>
  <si>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</si>
  <si>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</si>
  <si>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</si>
  <si>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</si>
  <si>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</si>
  <si>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</si>
  <si>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</si>
  <si>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</si>
  <si>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</si>
  <si>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</si>
  <si>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</si>
  <si>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</si>
  <si>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</si>
  <si>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</si>
  <si>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</si>
  <si>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</si>
  <si>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</si>
  <si>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</si>
  <si>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</si>
  <si>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</si>
  <si>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</si>
  <si>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3.90</t>
  </si>
  <si>
    <t>▲ 6.88</t>
  </si>
  <si>
    <t>▲ 3.30</t>
  </si>
  <si>
    <t>住宅新築資金等貸付事業特別会計</t>
  </si>
  <si>
    <t>▲ 5.29</t>
  </si>
  <si>
    <t>▲ 5.26</t>
  </si>
  <si>
    <t>▲ 5.07</t>
  </si>
  <si>
    <t>▲ 4.78</t>
  </si>
  <si>
    <t>▲ 4.69</t>
  </si>
  <si>
    <t>一般会計</t>
  </si>
  <si>
    <t>水道事業会計</t>
  </si>
  <si>
    <t>下水道事業会計</t>
  </si>
  <si>
    <t>国民健康保険特別会計</t>
  </si>
  <si>
    <t>介護保険特別会計</t>
  </si>
  <si>
    <t>▲ 0.06</t>
  </si>
  <si>
    <t>後期高齢者医療特別会計</t>
  </si>
  <si>
    <t>し尿浄化槽管理特別会計</t>
  </si>
  <si>
    <t>その他会計（赤字）</t>
  </si>
  <si>
    <t>その他会計（黒字）</t>
  </si>
  <si>
    <t>H25末</t>
    <phoneticPr fontId="5"/>
  </si>
  <si>
    <t>H26末</t>
    <phoneticPr fontId="5"/>
  </si>
  <si>
    <t>H27末</t>
    <phoneticPr fontId="5"/>
  </si>
  <si>
    <t>H28末</t>
    <phoneticPr fontId="5"/>
  </si>
  <si>
    <t>H29末</t>
    <phoneticPr fontId="5"/>
  </si>
  <si>
    <t>(財)竜の子霊園</t>
    <rPh sb="1" eb="2">
      <t>ザイ</t>
    </rPh>
    <rPh sb="3" eb="4">
      <t>タツ</t>
    </rPh>
    <rPh sb="5" eb="6">
      <t>コ</t>
    </rPh>
    <rPh sb="6" eb="8">
      <t>レイエン</t>
    </rPh>
    <phoneticPr fontId="2"/>
  </si>
  <si>
    <t>(公財)三郷町文化振興財団</t>
    <rPh sb="1" eb="2">
      <t>コウ</t>
    </rPh>
    <rPh sb="2" eb="3">
      <t>ザイ</t>
    </rPh>
    <rPh sb="4" eb="7">
      <t>サンゴウチョウ</t>
    </rPh>
    <rPh sb="7" eb="9">
      <t>ブンカ</t>
    </rPh>
    <rPh sb="9" eb="11">
      <t>シンコウ</t>
    </rPh>
    <rPh sb="11" eb="13">
      <t>ザイダン</t>
    </rPh>
    <phoneticPr fontId="2"/>
  </si>
  <si>
    <t>奈良県市町村総合事務組合</t>
    <rPh sb="0" eb="3">
      <t>ナラケン</t>
    </rPh>
    <rPh sb="3" eb="6">
      <t>シチョウソン</t>
    </rPh>
    <rPh sb="6" eb="8">
      <t>ソウゴウ</t>
    </rPh>
    <rPh sb="8" eb="10">
      <t>ジム</t>
    </rPh>
    <rPh sb="10" eb="12">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</si>
  <si>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</si>
  <si>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</si>
  <si>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</si>
  <si>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</si>
  <si>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</si>
  <si>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</si>
  <si>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地域振興基金</t>
    <rPh sb="0" eb="2">
      <t>チイキ</t>
    </rPh>
    <rPh sb="2" eb="4">
      <t>シンコウ</t>
    </rPh>
    <rPh sb="4" eb="6">
      <t>キキン</t>
    </rPh>
    <phoneticPr fontId="18"/>
  </si>
  <si>
    <t>公共施設整備等基金</t>
    <rPh sb="0" eb="2">
      <t>コウキョウ</t>
    </rPh>
    <rPh sb="2" eb="4">
      <t>シセツ</t>
    </rPh>
    <rPh sb="4" eb="6">
      <t>セイビ</t>
    </rPh>
    <rPh sb="6" eb="7">
      <t>トウ</t>
    </rPh>
    <rPh sb="7" eb="9">
      <t>キキン</t>
    </rPh>
    <phoneticPr fontId="18"/>
  </si>
  <si>
    <t>下水処理施設管理基金</t>
    <rPh sb="0" eb="2">
      <t>ゲスイ</t>
    </rPh>
    <rPh sb="2" eb="4">
      <t>ショリ</t>
    </rPh>
    <rPh sb="4" eb="6">
      <t>シセツ</t>
    </rPh>
    <rPh sb="6" eb="8">
      <t>カンリ</t>
    </rPh>
    <rPh sb="8" eb="10">
      <t>キキン</t>
    </rPh>
    <phoneticPr fontId="18"/>
  </si>
  <si>
    <t>社会福祉振興基金</t>
    <rPh sb="0" eb="2">
      <t>シャカイ</t>
    </rPh>
    <rPh sb="2" eb="4">
      <t>フクシ</t>
    </rPh>
    <rPh sb="4" eb="6">
      <t>シンコウ</t>
    </rPh>
    <rPh sb="6" eb="8">
      <t>キキン</t>
    </rPh>
    <phoneticPr fontId="18"/>
  </si>
  <si>
    <t>観光施設整備基金</t>
    <rPh sb="0" eb="2">
      <t>カンコウ</t>
    </rPh>
    <rPh sb="2" eb="4">
      <t>シセツ</t>
    </rPh>
    <rPh sb="4" eb="6">
      <t>セイビ</t>
    </rPh>
    <rPh sb="6" eb="8">
      <t>キキン</t>
    </rPh>
    <phoneticPr fontId="18"/>
  </si>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</sst>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A20C-4C9A-9CB5-7C4C0DC0D2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98266</c:v>
                </c:pt>
                <c:pt idx="1">
                  <c:v>18398</c:v>
                </c:pt>
                <c:pt idx="2">
                  <c:v>32163</c:v>
                </c:pt>
                <c:pt idx="3">
                  <c:v>53919</c:v>
                </c:pt>
                <c:pt idx="4">
                  <c:v>141508</c:v>
                </c:pt>
              </c:numCache>
            </c:numRef>
          </c:val>
          <c:smooth val="0"/>
          <c:extLst>
            <c:ext xmlns:c16="http://schemas.microsoft.com/office/drawing/2014/chart" uri="{C3380CC4-5D6E-409C-BE32-E72D297353CC}">
              <c16:uniqueId val="{00000001-A20C-4C9A-9CB5-7C4C0DC0D2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5.93</c:v>
                </c:pt>
                <c:pt idx="1">
                  <c:v>8.68</c:v>
                </c:pt>
                <c:pt idx="2">
                  <c:v>5.81</c:v>
                </c:pt>
                <c:pt idx="3">
                  <c:v>11.6</c:v>
                </c:pt>
                <c:pt idx="4">
                  <c:v>10.3</c:v>
                </c:pt>
              </c:numCache>
            </c:numRef>
          </c:val>
          <c:extLst>
            <c:ext xmlns:c16="http://schemas.microsoft.com/office/drawing/2014/chart" uri="{C3380CC4-5D6E-409C-BE32-E72D297353CC}">
              <c16:uniqueId val="{00000000-2EB0-42B2-84AF-2022CD6153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24.19</c:v>
                </c:pt>
                <c:pt idx="1">
                  <c:v>24.98</c:v>
                </c:pt>
                <c:pt idx="2">
                  <c:v>20.92</c:v>
                </c:pt>
                <c:pt idx="3">
                  <c:v>26.65</c:v>
                </c:pt>
                <c:pt idx="4">
                  <c:v>24.61</c:v>
                </c:pt>
              </c:numCache>
            </c:numRef>
          </c:val>
          <c:extLst>
            <c:ext xmlns:c16="http://schemas.microsoft.com/office/drawing/2014/chart" uri="{C3380CC4-5D6E-409C-BE32-E72D297353CC}">
              <c16:uniqueId val="{00000001-2EB0-42B2-84AF-2022CD6153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c:v>
                </c:pt>
                <c:pt idx="1">
                  <c:v>3.9</c:v>
                </c:pt>
                <c:pt idx="2">
                  <c:v>-6.88</c:v>
                </c:pt>
                <c:pt idx="3">
                  <c:v>11.94</c:v>
                </c:pt>
                <c:pt idx="4">
                  <c:v>-3.3</c:v>
                </c:pt>
              </c:numCache>
            </c:numRef>
          </c:val>
          <c:smooth val="0"/>
          <c:extLst>
            <c:ext xmlns:c16="http://schemas.microsoft.com/office/drawing/2014/chart" uri="{C3380CC4-5D6E-409C-BE32-E72D297353CC}">
              <c16:uniqueId val="{00000002-2EB0-42B2-84AF-2022CD6153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3.66</c:v>
                </c:pt>
                <c:pt idx="2">
                  <c:v>#N/A</c:v>
                </c:pt>
                <c:pt idx="3">
                  <c:v>4.3</c:v>
                </c:pt>
                <c:pt idx="4">
                  <c:v>#N/A</c:v>
                </c:pt>
                <c:pt idx="5">
                  <c:v>0</c:v>
                </c:pt>
                <c:pt idx="6">
                  <c:v>#N/A</c:v>
                </c:pt>
                <c:pt idx="7">
                  <c:v>0.31</c:v>
                </c:pt>
                <c:pt idx="8">
                  <c:v>0</c:v>
                </c:pt>
                <c:pt idx="9">
                  <c:v>0</c:v>
                </c:pt>
              </c:numCache>
            </c:numRef>
          </c:val>
          <c:extLst>
            <c:ext xmlns:c16="http://schemas.microsoft.com/office/drawing/2014/chart" uri="{C3380CC4-5D6E-409C-BE32-E72D297353CC}">
              <c16:uniqueId val="{00000000-9800-484E-A092-E127AA82F2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00-484E-A092-E127AA82F290}"/>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00-484E-A092-E127AA82F2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0.01</c:v>
                </c:pt>
                <c:pt idx="8">
                  <c:v>#N/A</c:v>
                </c:pt>
                <c:pt idx="9">
                  <c:v>0.04</c:v>
                </c:pt>
              </c:numCache>
            </c:numRef>
          </c:val>
          <c:extLst>
            <c:ext xmlns:c16="http://schemas.microsoft.com/office/drawing/2014/chart" uri="{C3380CC4-5D6E-409C-BE32-E72D297353CC}">
              <c16:uniqueId val="{00000003-9800-484E-A092-E127AA82F29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0.06</c:v>
                </c:pt>
                <c:pt idx="1">
                  <c:v>#N/A</c:v>
                </c:pt>
                <c:pt idx="2">
                  <c:v>#N/A</c:v>
                </c:pt>
                <c:pt idx="3">
                  <c:v>0.04</c:v>
                </c:pt>
                <c:pt idx="4">
                  <c:v>#N/A</c:v>
                </c:pt>
                <c:pt idx="5">
                  <c:v>0.61</c:v>
                </c:pt>
                <c:pt idx="6">
                  <c:v>#N/A</c:v>
                </c:pt>
                <c:pt idx="7">
                  <c:v>0.88</c:v>
                </c:pt>
                <c:pt idx="8">
                  <c:v>#N/A</c:v>
                </c:pt>
                <c:pt idx="9">
                  <c:v>0.14000000000000001</c:v>
                </c:pt>
              </c:numCache>
            </c:numRef>
          </c:val>
          <c:extLst>
            <c:ext xmlns:c16="http://schemas.microsoft.com/office/drawing/2014/chart" uri="{C3380CC4-5D6E-409C-BE32-E72D297353CC}">
              <c16:uniqueId val="{00000004-9800-484E-A092-E127AA82F29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1.68</c:v>
                </c:pt>
                <c:pt idx="2">
                  <c:v>#N/A</c:v>
                </c:pt>
                <c:pt idx="3">
                  <c:v>1.0900000000000001</c:v>
                </c:pt>
                <c:pt idx="4">
                  <c:v>#N/A</c:v>
                </c:pt>
                <c:pt idx="5">
                  <c:v>1.22</c:v>
                </c:pt>
                <c:pt idx="6">
                  <c:v>#N/A</c:v>
                </c:pt>
                <c:pt idx="7">
                  <c:v>2.61</c:v>
                </c:pt>
                <c:pt idx="8">
                  <c:v>#N/A</c:v>
                </c:pt>
                <c:pt idx="9">
                  <c:v>0.79</c:v>
                </c:pt>
              </c:numCache>
            </c:numRef>
          </c:val>
          <c:extLst>
            <c:ext xmlns:c16="http://schemas.microsoft.com/office/drawing/2014/chart" uri="{C3380CC4-5D6E-409C-BE32-E72D297353CC}">
              <c16:uniqueId val="{00000005-9800-484E-A092-E127AA82F29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2.46</c:v>
                </c:pt>
              </c:numCache>
            </c:numRef>
          </c:val>
          <c:extLst>
            <c:ext xmlns:c16="http://schemas.microsoft.com/office/drawing/2014/chart" uri="{C3380CC4-5D6E-409C-BE32-E72D297353CC}">
              <c16:uniqueId val="{00000006-9800-484E-A092-E127AA82F29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12.62</c:v>
                </c:pt>
                <c:pt idx="2">
                  <c:v>#N/A</c:v>
                </c:pt>
                <c:pt idx="3">
                  <c:v>13.97</c:v>
                </c:pt>
                <c:pt idx="4">
                  <c:v>#N/A</c:v>
                </c:pt>
                <c:pt idx="5">
                  <c:v>13.86</c:v>
                </c:pt>
                <c:pt idx="6">
                  <c:v>#N/A</c:v>
                </c:pt>
                <c:pt idx="7">
                  <c:v>14.04</c:v>
                </c:pt>
                <c:pt idx="8">
                  <c:v>#N/A</c:v>
                </c:pt>
                <c:pt idx="9">
                  <c:v>11.98</c:v>
                </c:pt>
              </c:numCache>
            </c:numRef>
          </c:val>
          <c:extLst>
            <c:ext xmlns:c16="http://schemas.microsoft.com/office/drawing/2014/chart" uri="{C3380CC4-5D6E-409C-BE32-E72D297353CC}">
              <c16:uniqueId val="{00000007-9800-484E-A092-E127AA82F2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7.57</c:v>
                </c:pt>
                <c:pt idx="2">
                  <c:v>#N/A</c:v>
                </c:pt>
                <c:pt idx="3">
                  <c:v>9.6300000000000008</c:v>
                </c:pt>
                <c:pt idx="4">
                  <c:v>#N/A</c:v>
                </c:pt>
                <c:pt idx="5">
                  <c:v>12.74</c:v>
                </c:pt>
                <c:pt idx="6">
                  <c:v>#N/A</c:v>
                </c:pt>
                <c:pt idx="7">
                  <c:v>16.37</c:v>
                </c:pt>
                <c:pt idx="8">
                  <c:v>#N/A</c:v>
                </c:pt>
                <c:pt idx="9">
                  <c:v>14.98</c:v>
                </c:pt>
              </c:numCache>
            </c:numRef>
          </c:val>
          <c:extLst>
            <c:ext xmlns:c16="http://schemas.microsoft.com/office/drawing/2014/chart" uri="{C3380CC4-5D6E-409C-BE32-E72D297353CC}">
              <c16:uniqueId val="{00000008-9800-484E-A092-E127AA82F29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5.29</c:v>
                </c:pt>
                <c:pt idx="1">
                  <c:v>#N/A</c:v>
                </c:pt>
                <c:pt idx="2">
                  <c:v>5.26</c:v>
                </c:pt>
                <c:pt idx="3">
                  <c:v>#N/A</c:v>
                </c:pt>
                <c:pt idx="4">
                  <c:v>5.07</c:v>
                </c:pt>
                <c:pt idx="5">
                  <c:v>#N/A</c:v>
                </c:pt>
                <c:pt idx="6">
                  <c:v>4.78</c:v>
                </c:pt>
                <c:pt idx="7">
                  <c:v>#N/A</c:v>
                </c:pt>
                <c:pt idx="8">
                  <c:v>4.6900000000000004</c:v>
                </c:pt>
                <c:pt idx="9">
                  <c:v>#N/A</c:v>
                </c:pt>
              </c:numCache>
            </c:numRef>
          </c:val>
          <c:extLst>
            <c:ext xmlns:c16="http://schemas.microsoft.com/office/drawing/2014/chart" uri="{C3380CC4-5D6E-409C-BE32-E72D297353CC}">
              <c16:uniqueId val="{00000009-9800-484E-A092-E127AA82F2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872</c:v>
                </c:pt>
                <c:pt idx="5">
                  <c:v>755</c:v>
                </c:pt>
                <c:pt idx="8">
                  <c:v>732</c:v>
                </c:pt>
                <c:pt idx="11">
                  <c:v>785</c:v>
                </c:pt>
                <c:pt idx="14">
                  <c:v>744</c:v>
                </c:pt>
              </c:numCache>
            </c:numRef>
          </c:val>
          <c:extLst>
            <c:ext xmlns:c16="http://schemas.microsoft.com/office/drawing/2014/chart" uri="{C3380CC4-5D6E-409C-BE32-E72D297353CC}">
              <c16:uniqueId val="{00000000-2B32-4AEE-B0CA-47455C6DD9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B32-4AEE-B0CA-47455C6DD9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32-4AEE-B0CA-47455C6DD9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14</c:v>
                </c:pt>
                <c:pt idx="9">
                  <c:v>13</c:v>
                </c:pt>
                <c:pt idx="12">
                  <c:v>14</c:v>
                </c:pt>
              </c:numCache>
            </c:numRef>
          </c:val>
          <c:extLst>
            <c:ext xmlns:c16="http://schemas.microsoft.com/office/drawing/2014/chart" uri="{C3380CC4-5D6E-409C-BE32-E72D297353CC}">
              <c16:uniqueId val="{00000003-2B32-4AEE-B0CA-47455C6DD9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c:v>
                </c:pt>
                <c:pt idx="3">
                  <c:v>156</c:v>
                </c:pt>
                <c:pt idx="6">
                  <c:v>168</c:v>
                </c:pt>
                <c:pt idx="9">
                  <c:v>213</c:v>
                </c:pt>
                <c:pt idx="12">
                  <c:v>267</c:v>
                </c:pt>
              </c:numCache>
            </c:numRef>
          </c:val>
          <c:extLst>
            <c:ext xmlns:c16="http://schemas.microsoft.com/office/drawing/2014/chart" uri="{C3380CC4-5D6E-409C-BE32-E72D297353CC}">
              <c16:uniqueId val="{00000004-2B32-4AEE-B0CA-47455C6DD9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2-4AEE-B0CA-47455C6DD9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32-4AEE-B0CA-47455C6DD9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700</c:v>
                </c:pt>
                <c:pt idx="3">
                  <c:v>550</c:v>
                </c:pt>
                <c:pt idx="6">
                  <c:v>546</c:v>
                </c:pt>
                <c:pt idx="9">
                  <c:v>514</c:v>
                </c:pt>
                <c:pt idx="12">
                  <c:v>515</c:v>
                </c:pt>
              </c:numCache>
            </c:numRef>
          </c:val>
          <c:extLst>
            <c:ext xmlns:c16="http://schemas.microsoft.com/office/drawing/2014/chart" uri="{C3380CC4-5D6E-409C-BE32-E72D297353CC}">
              <c16:uniqueId val="{00000007-2B32-4AEE-B0CA-47455C6DD9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c:v>
                </c:pt>
                <c:pt idx="2">
                  <c:v>#N/A</c:v>
                </c:pt>
                <c:pt idx="3">
                  <c:v>#N/A</c:v>
                </c:pt>
                <c:pt idx="4">
                  <c:v>-40</c:v>
                </c:pt>
                <c:pt idx="5">
                  <c:v>#N/A</c:v>
                </c:pt>
                <c:pt idx="6">
                  <c:v>#N/A</c:v>
                </c:pt>
                <c:pt idx="7">
                  <c:v>-4</c:v>
                </c:pt>
                <c:pt idx="8">
                  <c:v>#N/A</c:v>
                </c:pt>
                <c:pt idx="9">
                  <c:v>#N/A</c:v>
                </c:pt>
                <c:pt idx="10">
                  <c:v>-45</c:v>
                </c:pt>
                <c:pt idx="11">
                  <c:v>#N/A</c:v>
                </c:pt>
                <c:pt idx="12">
                  <c:v>#N/A</c:v>
                </c:pt>
                <c:pt idx="13">
                  <c:v>52</c:v>
                </c:pt>
                <c:pt idx="14">
                  <c:v>#N/A</c:v>
                </c:pt>
              </c:numCache>
            </c:numRef>
          </c:val>
          <c:smooth val="0"/>
          <c:extLst>
            <c:ext xmlns:c16="http://schemas.microsoft.com/office/drawing/2014/chart" uri="{C3380CC4-5D6E-409C-BE32-E72D297353CC}">
              <c16:uniqueId val="{00000008-2B32-4AEE-B0CA-47455C6DD9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6886</c:v>
                </c:pt>
                <c:pt idx="5">
                  <c:v>6815</c:v>
                </c:pt>
                <c:pt idx="8">
                  <c:v>6673</c:v>
                </c:pt>
                <c:pt idx="11">
                  <c:v>6211</c:v>
                </c:pt>
                <c:pt idx="14">
                  <c:v>8186</c:v>
                </c:pt>
              </c:numCache>
            </c:numRef>
          </c:val>
          <c:extLst>
            <c:ext xmlns:c16="http://schemas.microsoft.com/office/drawing/2014/chart" uri="{C3380CC4-5D6E-409C-BE32-E72D297353CC}">
              <c16:uniqueId val="{00000000-E166-443D-90D4-A1F1A412D5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1770</c:v>
                </c:pt>
                <c:pt idx="5">
                  <c:v>1702</c:v>
                </c:pt>
                <c:pt idx="8">
                  <c:v>1621</c:v>
                </c:pt>
                <c:pt idx="11">
                  <c:v>1500</c:v>
                </c:pt>
                <c:pt idx="14">
                  <c:v>1814</c:v>
                </c:pt>
              </c:numCache>
            </c:numRef>
          </c:val>
          <c:extLst>
            <c:ext xmlns:c16="http://schemas.microsoft.com/office/drawing/2014/chart" uri="{C3380CC4-5D6E-409C-BE32-E72D297353CC}">
              <c16:uniqueId val="{00000001-E166-443D-90D4-A1F1A412D5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3471</c:v>
                </c:pt>
                <c:pt idx="5">
                  <c:v>3454</c:v>
                </c:pt>
                <c:pt idx="8">
                  <c:v>2800</c:v>
                </c:pt>
                <c:pt idx="11">
                  <c:v>2185</c:v>
                </c:pt>
                <c:pt idx="14">
                  <c:v>1834</c:v>
                </c:pt>
              </c:numCache>
            </c:numRef>
          </c:val>
          <c:extLst>
            <c:ext xmlns:c16="http://schemas.microsoft.com/office/drawing/2014/chart" uri="{C3380CC4-5D6E-409C-BE32-E72D297353CC}">
              <c16:uniqueId val="{00000002-E166-443D-90D4-A1F1A412D5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66-443D-90D4-A1F1A412D5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66-443D-90D4-A1F1A412D5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898</c:v>
                </c:pt>
                <c:pt idx="3">
                  <c:v>1798</c:v>
                </c:pt>
                <c:pt idx="6">
                  <c:v>896</c:v>
                </c:pt>
                <c:pt idx="9">
                  <c:v>0</c:v>
                </c:pt>
                <c:pt idx="12">
                  <c:v>0</c:v>
                </c:pt>
              </c:numCache>
            </c:numRef>
          </c:val>
          <c:extLst>
            <c:ext xmlns:c16="http://schemas.microsoft.com/office/drawing/2014/chart" uri="{C3380CC4-5D6E-409C-BE32-E72D297353CC}">
              <c16:uniqueId val="{00000005-E166-443D-90D4-A1F1A412D5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1531</c:v>
                </c:pt>
                <c:pt idx="3">
                  <c:v>1380</c:v>
                </c:pt>
                <c:pt idx="6">
                  <c:v>1338</c:v>
                </c:pt>
                <c:pt idx="9">
                  <c:v>1209</c:v>
                </c:pt>
                <c:pt idx="12">
                  <c:v>1257</c:v>
                </c:pt>
              </c:numCache>
            </c:numRef>
          </c:val>
          <c:extLst>
            <c:ext xmlns:c16="http://schemas.microsoft.com/office/drawing/2014/chart" uri="{C3380CC4-5D6E-409C-BE32-E72D297353CC}">
              <c16:uniqueId val="{00000006-E166-443D-90D4-A1F1A412D5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c:v>
                </c:pt>
                <c:pt idx="3">
                  <c:v>142</c:v>
                </c:pt>
                <c:pt idx="6">
                  <c:v>140</c:v>
                </c:pt>
                <c:pt idx="9">
                  <c:v>159</c:v>
                </c:pt>
                <c:pt idx="12">
                  <c:v>158</c:v>
                </c:pt>
              </c:numCache>
            </c:numRef>
          </c:val>
          <c:extLst>
            <c:ext xmlns:c16="http://schemas.microsoft.com/office/drawing/2014/chart" uri="{C3380CC4-5D6E-409C-BE32-E72D297353CC}">
              <c16:uniqueId val="{00000007-E166-443D-90D4-A1F1A412D5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2646</c:v>
                </c:pt>
                <c:pt idx="3">
                  <c:v>2447</c:v>
                </c:pt>
                <c:pt idx="6">
                  <c:v>2339</c:v>
                </c:pt>
                <c:pt idx="9">
                  <c:v>2326</c:v>
                </c:pt>
                <c:pt idx="12">
                  <c:v>2675</c:v>
                </c:pt>
              </c:numCache>
            </c:numRef>
          </c:val>
          <c:extLst>
            <c:ext xmlns:c16="http://schemas.microsoft.com/office/drawing/2014/chart" uri="{C3380CC4-5D6E-409C-BE32-E72D297353CC}">
              <c16:uniqueId val="{00000008-E166-443D-90D4-A1F1A412D5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66-443D-90D4-A1F1A412D5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6441</c:v>
                </c:pt>
                <c:pt idx="3">
                  <c:v>6354</c:v>
                </c:pt>
                <c:pt idx="6">
                  <c:v>6351</c:v>
                </c:pt>
                <c:pt idx="9">
                  <c:v>7041</c:v>
                </c:pt>
                <c:pt idx="12">
                  <c:v>9487</c:v>
                </c:pt>
              </c:numCache>
            </c:numRef>
          </c:val>
          <c:extLst>
            <c:ext xmlns:c16="http://schemas.microsoft.com/office/drawing/2014/chart" uri="{C3380CC4-5D6E-409C-BE32-E72D297353CC}">
              <c16:uniqueId val="{0000000A-E166-443D-90D4-A1F1A412D5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149</c:v>
                </c:pt>
                <c:pt idx="5">
                  <c:v>#N/A</c:v>
                </c:pt>
                <c:pt idx="6">
                  <c:v>#N/A</c:v>
                </c:pt>
                <c:pt idx="7">
                  <c:v>0</c:v>
                </c:pt>
                <c:pt idx="8">
                  <c:v>#N/A</c:v>
                </c:pt>
                <c:pt idx="9">
                  <c:v>#N/A</c:v>
                </c:pt>
                <c:pt idx="10">
                  <c:v>839</c:v>
                </c:pt>
                <c:pt idx="11">
                  <c:v>#N/A</c:v>
                </c:pt>
                <c:pt idx="12">
                  <c:v>#N/A</c:v>
                </c:pt>
                <c:pt idx="13">
                  <c:v>1744</c:v>
                </c:pt>
                <c:pt idx="14">
                  <c:v>#N/A</c:v>
                </c:pt>
              </c:numCache>
            </c:numRef>
          </c:val>
          <c:smooth val="0"/>
          <c:extLst>
            <c:ext xmlns:c16="http://schemas.microsoft.com/office/drawing/2014/chart" uri="{C3380CC4-5D6E-409C-BE32-E72D297353CC}">
              <c16:uniqueId val="{0000000B-E166-443D-90D4-A1F1A412D5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1008</c:v>
                </c:pt>
                <c:pt idx="1">
                  <c:v>1305</c:v>
                </c:pt>
                <c:pt idx="2">
                  <c:v>1207</c:v>
                </c:pt>
              </c:numCache>
            </c:numRef>
          </c:val>
          <c:extLst>
            <c:ext xmlns:c16="http://schemas.microsoft.com/office/drawing/2014/chart" uri="{C3380CC4-5D6E-409C-BE32-E72D297353CC}">
              <c16:uniqueId val="{00000000-012D-46AB-A8A5-62683D4E1A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75</c:v>
                </c:pt>
                <c:pt idx="2">
                  <c:v>76</c:v>
                </c:pt>
              </c:numCache>
            </c:numRef>
          </c:val>
          <c:extLst>
            <c:ext xmlns:c16="http://schemas.microsoft.com/office/drawing/2014/chart" uri="{C3380CC4-5D6E-409C-BE32-E72D297353CC}">
              <c16:uniqueId val="{00000001-012D-46AB-A8A5-62683D4E1A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1698</c:v>
                </c:pt>
                <c:pt idx="1">
                  <c:v>720</c:v>
                </c:pt>
                <c:pt idx="2">
                  <c:v>467</c:v>
                </c:pt>
              </c:numCache>
            </c:numRef>
          </c:val>
          <c:extLst>
            <c:ext xmlns:c16="http://schemas.microsoft.com/office/drawing/2014/chart" uri="{C3380CC4-5D6E-409C-BE32-E72D297353CC}">
              <c16:uniqueId val="{00000002-012D-46AB-A8A5-62683D4E1A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国全体でみれば景気回復の兆しはあるものの、本町に関しては、まだ低迷状態にあり、個人・法人税などの歳入の確保が困難であることが指標に表れている。</a:t>
          </a:r>
          <a:endParaRPr lang="ja-JP" altLang="ja-JP" sz="1400">
            <a:effectLst/>
          </a:endParaRPr>
        </a:p>
        <a:p>
          <a:r>
            <a:rPr kumimoji="1" lang="ja-JP" altLang="ja-JP" sz="1100">
              <a:solidFill>
                <a:schemeClr val="dk1"/>
              </a:solidFill>
              <a:effectLst/>
              <a:latin typeface="+mn-lt"/>
              <a:ea typeface="+mn-ea"/>
              <a:cs typeface="+mn-cs"/>
            </a:rPr>
            <a:t>引き続き、税収の徴収率向上等、歳入の確保に努める。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扶助費については増加傾向にあるため、今後も引き続き資格審査等の適正化による抑制を図るなど、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80645</xdr:rowOff>
    </xdr:to>
    <xdr:cxnSp macro="">
      <xdr:nvCxnSpPr>
        <xdr:cNvPr id="128" name="直線コネクタ 127"/>
        <xdr:cNvCxnSpPr/>
      </xdr:nvCxnSpPr>
      <xdr:spPr>
        <a:xfrm>
          <a:off x="4114800" y="106381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140970</xdr:rowOff>
    </xdr:to>
    <xdr:cxnSp macro="">
      <xdr:nvCxnSpPr>
        <xdr:cNvPr id="131" name="直線コネクタ 130"/>
        <xdr:cNvCxnSpPr/>
      </xdr:nvCxnSpPr>
      <xdr:spPr>
        <a:xfrm flipV="1">
          <a:off x="3225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140970</xdr:rowOff>
    </xdr:to>
    <xdr:cxnSp macro="">
      <xdr:nvCxnSpPr>
        <xdr:cNvPr id="134" name="直線コネクタ 133"/>
        <xdr:cNvCxnSpPr/>
      </xdr:nvCxnSpPr>
      <xdr:spPr>
        <a:xfrm>
          <a:off x="2336800" y="1049940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167640</xdr:rowOff>
    </xdr:to>
    <xdr:cxnSp macro="">
      <xdr:nvCxnSpPr>
        <xdr:cNvPr id="137" name="直線コネクタ 136"/>
        <xdr:cNvCxnSpPr/>
      </xdr:nvCxnSpPr>
      <xdr:spPr>
        <a:xfrm flipV="1">
          <a:off x="1447800" y="104994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0" name="テキスト ボックス 149"/>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年度は、中学校建替に伴う施設備品等及びカーボンマネジメント強化事業費に伴い物件費が増加した。</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92004</xdr:rowOff>
    </xdr:from>
    <xdr:to>
      <xdr:col>23</xdr:col>
      <xdr:colOff>133350</xdr:colOff>
      <xdr:row>80</xdr:row>
      <xdr:rowOff>132235</xdr:rowOff>
    </xdr:to>
    <xdr:cxnSp macro="">
      <xdr:nvCxnSpPr>
        <xdr:cNvPr id="193" name="直線コネクタ 192"/>
        <xdr:cNvCxnSpPr/>
      </xdr:nvCxnSpPr>
      <xdr:spPr>
        <a:xfrm>
          <a:off x="4114800" y="13808004"/>
          <a:ext cx="838200" cy="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92004</xdr:rowOff>
    </xdr:from>
    <xdr:to>
      <xdr:col>19</xdr:col>
      <xdr:colOff>133350</xdr:colOff>
      <xdr:row>80</xdr:row>
      <xdr:rowOff>126602</xdr:rowOff>
    </xdr:to>
    <xdr:cxnSp macro="">
      <xdr:nvCxnSpPr>
        <xdr:cNvPr id="196" name="直線コネクタ 195"/>
        <xdr:cNvCxnSpPr/>
      </xdr:nvCxnSpPr>
      <xdr:spPr>
        <a:xfrm flipV="1">
          <a:off x="3225800" y="13808004"/>
          <a:ext cx="889000" cy="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93534</xdr:rowOff>
    </xdr:from>
    <xdr:to>
      <xdr:col>15</xdr:col>
      <xdr:colOff>82550</xdr:colOff>
      <xdr:row>80</xdr:row>
      <xdr:rowOff>126602</xdr:rowOff>
    </xdr:to>
    <xdr:cxnSp macro="">
      <xdr:nvCxnSpPr>
        <xdr:cNvPr id="199" name="直線コネクタ 198"/>
        <xdr:cNvCxnSpPr/>
      </xdr:nvCxnSpPr>
      <xdr:spPr>
        <a:xfrm>
          <a:off x="2336800" y="13809534"/>
          <a:ext cx="8890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49704</xdr:rowOff>
    </xdr:from>
    <xdr:to>
      <xdr:col>11</xdr:col>
      <xdr:colOff>31750</xdr:colOff>
      <xdr:row>80</xdr:row>
      <xdr:rowOff>93534</xdr:rowOff>
    </xdr:to>
    <xdr:cxnSp macro="">
      <xdr:nvCxnSpPr>
        <xdr:cNvPr id="202" name="直線コネクタ 201"/>
        <xdr:cNvCxnSpPr/>
      </xdr:nvCxnSpPr>
      <xdr:spPr>
        <a:xfrm>
          <a:off x="1447800" y="13765704"/>
          <a:ext cx="8890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81435</xdr:rowOff>
    </xdr:from>
    <xdr:to>
      <xdr:col>23</xdr:col>
      <xdr:colOff>184150</xdr:colOff>
      <xdr:row>81</xdr:row>
      <xdr:rowOff>11585</xdr:rowOff>
    </xdr:to>
    <xdr:sp macro="" textlink="">
      <xdr:nvSpPr>
        <xdr:cNvPr id="212" name="楕円 211"/>
        <xdr:cNvSpPr/>
      </xdr:nvSpPr>
      <xdr:spPr>
        <a:xfrm>
          <a:off x="4902200" y="137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53512</xdr:rowOff>
    </xdr:from>
    <xdr:ext cx="762000" cy="259045"/>
    <xdr:sp macro="" textlink="">
      <xdr:nvSpPr>
        <xdr:cNvPr id="213" name="人件費・物件費等の状況該当値テキスト"/>
        <xdr:cNvSpPr txBox="1"/>
      </xdr:nvSpPr>
      <xdr:spPr>
        <a:xfrm>
          <a:off x="5041900" y="137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41204</xdr:rowOff>
    </xdr:from>
    <xdr:to>
      <xdr:col>19</xdr:col>
      <xdr:colOff>184150</xdr:colOff>
      <xdr:row>80</xdr:row>
      <xdr:rowOff>142804</xdr:rowOff>
    </xdr:to>
    <xdr:sp macro="" textlink="">
      <xdr:nvSpPr>
        <xdr:cNvPr id="214" name="楕円 213"/>
        <xdr:cNvSpPr/>
      </xdr:nvSpPr>
      <xdr:spPr>
        <a:xfrm>
          <a:off x="4064000" y="137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127581</xdr:rowOff>
    </xdr:from>
    <xdr:ext cx="736600" cy="259045"/>
    <xdr:sp macro="" textlink="">
      <xdr:nvSpPr>
        <xdr:cNvPr id="215" name="テキスト ボックス 214"/>
        <xdr:cNvSpPr txBox="1"/>
      </xdr:nvSpPr>
      <xdr:spPr>
        <a:xfrm>
          <a:off x="3733800" y="1384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75802</xdr:rowOff>
    </xdr:from>
    <xdr:to>
      <xdr:col>15</xdr:col>
      <xdr:colOff>133350</xdr:colOff>
      <xdr:row>81</xdr:row>
      <xdr:rowOff>5952</xdr:rowOff>
    </xdr:to>
    <xdr:sp macro="" textlink="">
      <xdr:nvSpPr>
        <xdr:cNvPr id="216" name="楕円 215"/>
        <xdr:cNvSpPr/>
      </xdr:nvSpPr>
      <xdr:spPr>
        <a:xfrm>
          <a:off x="3175000" y="137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162179</xdr:rowOff>
    </xdr:from>
    <xdr:ext cx="762000" cy="259045"/>
    <xdr:sp macro="" textlink="">
      <xdr:nvSpPr>
        <xdr:cNvPr id="217" name="テキスト ボックス 216"/>
        <xdr:cNvSpPr txBox="1"/>
      </xdr:nvSpPr>
      <xdr:spPr>
        <a:xfrm>
          <a:off x="2844800" y="1387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42734</xdr:rowOff>
    </xdr:from>
    <xdr:to>
      <xdr:col>11</xdr:col>
      <xdr:colOff>82550</xdr:colOff>
      <xdr:row>80</xdr:row>
      <xdr:rowOff>144334</xdr:rowOff>
    </xdr:to>
    <xdr:sp macro="" textlink="">
      <xdr:nvSpPr>
        <xdr:cNvPr id="218" name="楕円 217"/>
        <xdr:cNvSpPr/>
      </xdr:nvSpPr>
      <xdr:spPr>
        <a:xfrm>
          <a:off x="2286000" y="137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129111</xdr:rowOff>
    </xdr:from>
    <xdr:ext cx="762000" cy="259045"/>
    <xdr:sp macro="" textlink="">
      <xdr:nvSpPr>
        <xdr:cNvPr id="219" name="テキスト ボックス 218"/>
        <xdr:cNvSpPr txBox="1"/>
      </xdr:nvSpPr>
      <xdr:spPr>
        <a:xfrm>
          <a:off x="1955800" y="1384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170354</xdr:rowOff>
    </xdr:from>
    <xdr:to>
      <xdr:col>7</xdr:col>
      <xdr:colOff>31750</xdr:colOff>
      <xdr:row>80</xdr:row>
      <xdr:rowOff>100504</xdr:rowOff>
    </xdr:to>
    <xdr:sp macro="" textlink="">
      <xdr:nvSpPr>
        <xdr:cNvPr id="220" name="楕円 219"/>
        <xdr:cNvSpPr/>
      </xdr:nvSpPr>
      <xdr:spPr>
        <a:xfrm>
          <a:off x="1397000" y="137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110681</xdr:rowOff>
    </xdr:from>
    <xdr:ext cx="762000" cy="259045"/>
    <xdr:sp macro="" textlink="">
      <xdr:nvSpPr>
        <xdr:cNvPr id="221" name="テキスト ボックス 220"/>
        <xdr:cNvSpPr txBox="1"/>
      </xdr:nvSpPr>
      <xdr:spPr>
        <a:xfrm>
          <a:off x="1066800" y="134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職員構成の変動に伴い、平成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年度は類似団体を上回った。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61384</xdr:rowOff>
    </xdr:to>
    <xdr:cxnSp macro="">
      <xdr:nvCxnSpPr>
        <xdr:cNvPr id="255" name="直線コネクタ 254"/>
        <xdr:cNvCxnSpPr/>
      </xdr:nvCxnSpPr>
      <xdr:spPr>
        <a:xfrm>
          <a:off x="16179800" y="147122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58" name="直線コネクタ 257"/>
        <xdr:cNvCxnSpPr/>
      </xdr:nvCxnSpPr>
      <xdr:spPr>
        <a:xfrm>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98778</xdr:rowOff>
    </xdr:to>
    <xdr:cxnSp macro="">
      <xdr:nvCxnSpPr>
        <xdr:cNvPr id="261" name="直線コネクタ 260"/>
        <xdr:cNvCxnSpPr/>
      </xdr:nvCxnSpPr>
      <xdr:spPr>
        <a:xfrm>
          <a:off x="14401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18345</xdr:rowOff>
    </xdr:to>
    <xdr:cxnSp macro="">
      <xdr:nvCxnSpPr>
        <xdr:cNvPr id="264" name="直線コネクタ 263"/>
        <xdr:cNvCxnSpPr/>
      </xdr:nvCxnSpPr>
      <xdr:spPr>
        <a:xfrm>
          <a:off x="13512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1" name="テキスト ボックス 28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2" name="楕円 281"/>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3" name="テキスト ボックス 282"/>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過去からの新規採用職員の抑制により類似団体平均を下回ってい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82278</xdr:rowOff>
    </xdr:to>
    <xdr:cxnSp macro="">
      <xdr:nvCxnSpPr>
        <xdr:cNvPr id="320" name="直線コネクタ 319"/>
        <xdr:cNvCxnSpPr/>
      </xdr:nvCxnSpPr>
      <xdr:spPr>
        <a:xfrm flipV="1">
          <a:off x="16179800" y="103554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82278</xdr:rowOff>
    </xdr:to>
    <xdr:cxnSp macro="">
      <xdr:nvCxnSpPr>
        <xdr:cNvPr id="323" name="直線コネクタ 322"/>
        <xdr:cNvCxnSpPr/>
      </xdr:nvCxnSpPr>
      <xdr:spPr>
        <a:xfrm>
          <a:off x="15290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61595</xdr:rowOff>
    </xdr:to>
    <xdr:cxnSp macro="">
      <xdr:nvCxnSpPr>
        <xdr:cNvPr id="326" name="直線コネクタ 325"/>
        <xdr:cNvCxnSpPr/>
      </xdr:nvCxnSpPr>
      <xdr:spPr>
        <a:xfrm>
          <a:off x="14401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61595</xdr:rowOff>
    </xdr:to>
    <xdr:cxnSp macro="">
      <xdr:nvCxnSpPr>
        <xdr:cNvPr id="329" name="直線コネクタ 328"/>
        <xdr:cNvCxnSpPr/>
      </xdr:nvCxnSpPr>
      <xdr:spPr>
        <a:xfrm>
          <a:off x="13512800" y="1033997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17690</xdr:rowOff>
    </xdr:from>
    <xdr:to>
      <xdr:col>81</xdr:col>
      <xdr:colOff>95250</xdr:colOff>
      <xdr:row>60</xdr:row>
      <xdr:rowOff>119290</xdr:rowOff>
    </xdr:to>
    <xdr:sp macro="" textlink="">
      <xdr:nvSpPr>
        <xdr:cNvPr id="339" name="楕円 338"/>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34217</xdr:rowOff>
    </xdr:from>
    <xdr:ext cx="762000" cy="259045"/>
    <xdr:sp macro="" textlink="">
      <xdr:nvSpPr>
        <xdr:cNvPr id="340" name="定員管理の状況該当値テキスト"/>
        <xdr:cNvSpPr txBox="1"/>
      </xdr:nvSpPr>
      <xdr:spPr>
        <a:xfrm>
          <a:off x="17106900" y="1014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31478</xdr:rowOff>
    </xdr:from>
    <xdr:to>
      <xdr:col>77</xdr:col>
      <xdr:colOff>95250</xdr:colOff>
      <xdr:row>60</xdr:row>
      <xdr:rowOff>133078</xdr:rowOff>
    </xdr:to>
    <xdr:sp macro="" textlink="">
      <xdr:nvSpPr>
        <xdr:cNvPr id="341" name="楕円 340"/>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117855</xdr:rowOff>
    </xdr:from>
    <xdr:ext cx="736600" cy="259045"/>
    <xdr:sp macro="" textlink="">
      <xdr:nvSpPr>
        <xdr:cNvPr id="342" name="テキスト ボックス 341"/>
        <xdr:cNvSpPr txBox="1"/>
      </xdr:nvSpPr>
      <xdr:spPr>
        <a:xfrm>
          <a:off x="15798800" y="1040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5" name="楕円 344"/>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97172</xdr:rowOff>
    </xdr:from>
    <xdr:ext cx="762000" cy="259045"/>
    <xdr:sp macro="" textlink="">
      <xdr:nvSpPr>
        <xdr:cNvPr id="346" name="テキスト ボックス 345"/>
        <xdr:cNvSpPr txBox="1"/>
      </xdr:nvSpPr>
      <xdr:spPr>
        <a:xfrm>
          <a:off x="14020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7" name="楕円 346"/>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48" name="テキスト ボックス 347"/>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a:t>
          </a:r>
          <a:r>
            <a:rPr kumimoji="1" lang="ja-JP" altLang="en-US" sz="1100">
              <a:solidFill>
                <a:schemeClr val="dk1"/>
              </a:solidFill>
              <a:effectLst/>
              <a:latin typeface="+mn-lt"/>
              <a:ea typeface="+mn-ea"/>
              <a:cs typeface="+mn-cs"/>
            </a:rPr>
            <a:t>あったことや今後は公共施設の老朽化対策を行っていく必要があることから増加する見込みである。そのため、</a:t>
          </a:r>
          <a:r>
            <a:rPr kumimoji="1" lang="ja-JP" altLang="ja-JP" sz="1100">
              <a:solidFill>
                <a:schemeClr val="dk1"/>
              </a:solidFill>
              <a:effectLst/>
              <a:latin typeface="+mn-lt"/>
              <a:ea typeface="+mn-ea"/>
              <a:cs typeface="+mn-cs"/>
            </a:rPr>
            <a:t>今まで以上に地方債の発行については、慎重に行い、実質公債費比率を抑制するよう努める。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88900</xdr:rowOff>
    </xdr:to>
    <xdr:cxnSp macro="">
      <xdr:nvCxnSpPr>
        <xdr:cNvPr id="380" name="直線コネクタ 379"/>
        <xdr:cNvCxnSpPr/>
      </xdr:nvCxnSpPr>
      <xdr:spPr>
        <a:xfrm>
          <a:off x="16179800" y="61935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50292</xdr:rowOff>
    </xdr:to>
    <xdr:cxnSp macro="">
      <xdr:nvCxnSpPr>
        <xdr:cNvPr id="383" name="直線コネクタ 382"/>
        <xdr:cNvCxnSpPr/>
      </xdr:nvCxnSpPr>
      <xdr:spPr>
        <a:xfrm flipV="1">
          <a:off x="15290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88900</xdr:rowOff>
    </xdr:to>
    <xdr:cxnSp macro="">
      <xdr:nvCxnSpPr>
        <xdr:cNvPr id="386" name="直線コネクタ 385"/>
        <xdr:cNvCxnSpPr/>
      </xdr:nvCxnSpPr>
      <xdr:spPr>
        <a:xfrm flipV="1">
          <a:off x="14401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91186</xdr:rowOff>
    </xdr:to>
    <xdr:cxnSp macro="">
      <xdr:nvCxnSpPr>
        <xdr:cNvPr id="389" name="直線コネクタ 388"/>
        <xdr:cNvCxnSpPr/>
      </xdr:nvCxnSpPr>
      <xdr:spPr>
        <a:xfrm flipV="1">
          <a:off x="13512800" y="626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400"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1" name="楕円 400"/>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2" name="テキスト ボックス 401"/>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3" name="楕円 402"/>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04" name="テキスト ボックス 403"/>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5" name="楕円 404"/>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6" name="テキスト ボックス 405"/>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40386</xdr:rowOff>
    </xdr:from>
    <xdr:to>
      <xdr:col>64</xdr:col>
      <xdr:colOff>152400</xdr:colOff>
      <xdr:row>37</xdr:row>
      <xdr:rowOff>141986</xdr:rowOff>
    </xdr:to>
    <xdr:sp macro="" textlink="">
      <xdr:nvSpPr>
        <xdr:cNvPr id="407" name="楕円 406"/>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152163</xdr:rowOff>
    </xdr:from>
    <xdr:ext cx="762000" cy="259045"/>
    <xdr:sp macro="" textlink="">
      <xdr:nvSpPr>
        <xdr:cNvPr id="408" name="テキスト ボックス 407"/>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年度から引き続き、平成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三郷中学校建替事業に伴う地方債の発行による地方債残高の増加及び、基金取崩しによる充当可能財源の減少により悪化した。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135829</xdr:rowOff>
    </xdr:from>
    <xdr:to>
      <xdr:col>81</xdr:col>
      <xdr:colOff>44450</xdr:colOff>
      <xdr:row>16</xdr:row>
      <xdr:rowOff>33081</xdr:rowOff>
    </xdr:to>
    <xdr:cxnSp macro="">
      <xdr:nvCxnSpPr>
        <xdr:cNvPr id="444" name="直線コネクタ 443"/>
        <xdr:cNvCxnSpPr/>
      </xdr:nvCxnSpPr>
      <xdr:spPr>
        <a:xfrm>
          <a:off x="16179800" y="2536129"/>
          <a:ext cx="838200" cy="2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8" name="テキスト ボックス 447"/>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1" name="フローチャート: 判断 450"/>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2" name="テキスト ボックス 451"/>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4" name="テキスト ボックス 45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153731</xdr:rowOff>
    </xdr:from>
    <xdr:to>
      <xdr:col>81</xdr:col>
      <xdr:colOff>95250</xdr:colOff>
      <xdr:row>16</xdr:row>
      <xdr:rowOff>83881</xdr:rowOff>
    </xdr:to>
    <xdr:sp macro="" textlink="">
      <xdr:nvSpPr>
        <xdr:cNvPr id="460" name="楕円 459"/>
        <xdr:cNvSpPr/>
      </xdr:nvSpPr>
      <xdr:spPr>
        <a:xfrm>
          <a:off x="169672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125808</xdr:rowOff>
    </xdr:from>
    <xdr:ext cx="762000" cy="259045"/>
    <xdr:sp macro="" textlink="">
      <xdr:nvSpPr>
        <xdr:cNvPr id="461" name="将来負担の状況該当値テキスト"/>
        <xdr:cNvSpPr txBox="1"/>
      </xdr:nvSpPr>
      <xdr:spPr>
        <a:xfrm>
          <a:off x="17106900" y="26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85029</xdr:rowOff>
    </xdr:from>
    <xdr:to>
      <xdr:col>77</xdr:col>
      <xdr:colOff>95250</xdr:colOff>
      <xdr:row>15</xdr:row>
      <xdr:rowOff>15179</xdr:rowOff>
    </xdr:to>
    <xdr:sp macro="" textlink="">
      <xdr:nvSpPr>
        <xdr:cNvPr id="462" name="楕円 461"/>
        <xdr:cNvSpPr/>
      </xdr:nvSpPr>
      <xdr:spPr>
        <a:xfrm>
          <a:off x="16129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25356</xdr:rowOff>
    </xdr:from>
    <xdr:ext cx="736600" cy="259045"/>
    <xdr:sp macro="" textlink="">
      <xdr:nvSpPr>
        <xdr:cNvPr id="463" name="テキスト ボックス 462"/>
        <xdr:cNvSpPr txBox="1"/>
      </xdr:nvSpPr>
      <xdr:spPr>
        <a:xfrm>
          <a:off x="15798800" y="225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73781</xdr:rowOff>
    </xdr:from>
    <xdr:to>
      <xdr:col>68</xdr:col>
      <xdr:colOff>203200</xdr:colOff>
      <xdr:row>14</xdr:row>
      <xdr:rowOff>3931</xdr:rowOff>
    </xdr:to>
    <xdr:sp macro="" textlink="">
      <xdr:nvSpPr>
        <xdr:cNvPr id="464" name="楕円 463"/>
        <xdr:cNvSpPr/>
      </xdr:nvSpPr>
      <xdr:spPr>
        <a:xfrm>
          <a:off x="14351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14108</xdr:rowOff>
    </xdr:from>
    <xdr:ext cx="762000" cy="259045"/>
    <xdr:sp macro="" textlink="">
      <xdr:nvSpPr>
        <xdr:cNvPr id="465" name="テキスト ボックス 464"/>
        <xdr:cNvSpPr txBox="1"/>
      </xdr:nvSpPr>
      <xdr:spPr>
        <a:xfrm>
          <a:off x="14020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lang="ja-JP" altLang="ja-JP" sz="1400">
            <a:effectLst/>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58420</xdr:rowOff>
    </xdr:to>
    <xdr:cxnSp macro="">
      <xdr:nvCxnSpPr>
        <xdr:cNvPr id="64" name="直線コネクタ 63"/>
        <xdr:cNvCxnSpPr/>
      </xdr:nvCxnSpPr>
      <xdr:spPr>
        <a:xfrm>
          <a:off x="3987800" y="6532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81280</xdr:rowOff>
    </xdr:to>
    <xdr:cxnSp macro="">
      <xdr:nvCxnSpPr>
        <xdr:cNvPr id="67" name="直線コネクタ 66"/>
        <xdr:cNvCxnSpPr/>
      </xdr:nvCxnSpPr>
      <xdr:spPr>
        <a:xfrm flipV="1">
          <a:off x="3098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81280</xdr:rowOff>
    </xdr:to>
    <xdr:cxnSp macro="">
      <xdr:nvCxnSpPr>
        <xdr:cNvPr id="70" name="直線コネクタ 69"/>
        <xdr:cNvCxnSpPr/>
      </xdr:nvCxnSpPr>
      <xdr:spPr>
        <a:xfrm>
          <a:off x="2209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44704</xdr:rowOff>
    </xdr:to>
    <xdr:cxnSp macro="">
      <xdr:nvCxnSpPr>
        <xdr:cNvPr id="73" name="直線コネクタ 72"/>
        <xdr:cNvCxnSpPr/>
      </xdr:nvCxnSpPr>
      <xdr:spPr>
        <a:xfrm flipV="1">
          <a:off x="1320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中学校建替に伴う施設備品等及びカーボンマネジメント強化事業費に伴い増加した。今後も、委託契約等において、入札や見積合わせを行うことで支出額の抑制に努める。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27940</xdr:rowOff>
    </xdr:to>
    <xdr:cxnSp macro="">
      <xdr:nvCxnSpPr>
        <xdr:cNvPr id="125" name="直線コネクタ 124"/>
        <xdr:cNvCxnSpPr/>
      </xdr:nvCxnSpPr>
      <xdr:spPr>
        <a:xfrm>
          <a:off x="15671800" y="273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161290</xdr:rowOff>
    </xdr:to>
    <xdr:cxnSp macro="">
      <xdr:nvCxnSpPr>
        <xdr:cNvPr id="128" name="直線コネクタ 127"/>
        <xdr:cNvCxnSpPr/>
      </xdr:nvCxnSpPr>
      <xdr:spPr>
        <a:xfrm>
          <a:off x="14782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123190</xdr:rowOff>
    </xdr:to>
    <xdr:cxnSp macro="">
      <xdr:nvCxnSpPr>
        <xdr:cNvPr id="131" name="直線コネクタ 130"/>
        <xdr:cNvCxnSpPr/>
      </xdr:nvCxnSpPr>
      <xdr:spPr>
        <a:xfrm>
          <a:off x="13893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4" name="直線コネクタ 133"/>
        <xdr:cNvCxnSpPr/>
      </xdr:nvCxnSpPr>
      <xdr:spPr>
        <a:xfrm>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120667</xdr:rowOff>
    </xdr:from>
    <xdr:ext cx="762000" cy="259045"/>
    <xdr:sp macro="" textlink="">
      <xdr:nvSpPr>
        <xdr:cNvPr id="145" name="物件費該当値テキスト"/>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年度は類似団体平均を下回っているが、高い水準にある。</a:t>
          </a:r>
          <a:endParaRPr lang="ja-JP" altLang="ja-JP" sz="1400">
            <a:effectLst/>
          </a:endParaRPr>
        </a:p>
        <a:p>
          <a:r>
            <a:rPr kumimoji="1" lang="ja-JP" altLang="ja-JP" sz="1100">
              <a:solidFill>
                <a:schemeClr val="dk1"/>
              </a:solidFill>
              <a:effectLst/>
              <a:latin typeface="+mn-lt"/>
              <a:ea typeface="+mn-ea"/>
              <a:cs typeface="+mn-cs"/>
            </a:rPr>
            <a:t>上昇傾向にある要因として、各種医療費助成が増加していることが挙げられる。資格審査等の適正化を図ることで、財政を圧迫する上昇傾向に歯止めをかけるよう努める。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6" name="直線コネクタ 185"/>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89" name="直線コネクタ 188"/>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2" name="直線コネクタ 191"/>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101600</xdr:rowOff>
    </xdr:to>
    <xdr:cxnSp macro="">
      <xdr:nvCxnSpPr>
        <xdr:cNvPr id="195" name="直線コネクタ 194"/>
        <xdr:cNvCxnSpPr/>
      </xdr:nvCxnSpPr>
      <xdr:spPr>
        <a:xfrm>
          <a:off x="1320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5" name="楕円 204"/>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9" name="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その他に係る経常収支比率について、類似団体平均を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今後においても、国民健康保険税、介護保険料の適正化を図ることなどにより、税収を主な財源とする普通会計の負担額を減らしていくよう努める。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57</xdr:row>
      <xdr:rowOff>79375</xdr:rowOff>
    </xdr:to>
    <xdr:cxnSp macro="">
      <xdr:nvCxnSpPr>
        <xdr:cNvPr id="251" name="直線コネクタ 250"/>
        <xdr:cNvCxnSpPr/>
      </xdr:nvCxnSpPr>
      <xdr:spPr>
        <a:xfrm flipV="1">
          <a:off x="15671800" y="9680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88900</xdr:rowOff>
    </xdr:to>
    <xdr:cxnSp macro="">
      <xdr:nvCxnSpPr>
        <xdr:cNvPr id="254" name="直線コネクタ 253"/>
        <xdr:cNvCxnSpPr/>
      </xdr:nvCxnSpPr>
      <xdr:spPr>
        <a:xfrm flipV="1">
          <a:off x="14782800" y="9852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88900</xdr:rowOff>
    </xdr:to>
    <xdr:cxnSp macro="">
      <xdr:nvCxnSpPr>
        <xdr:cNvPr id="257" name="直線コネクタ 256"/>
        <xdr:cNvCxnSpPr/>
      </xdr:nvCxnSpPr>
      <xdr:spPr>
        <a:xfrm>
          <a:off x="13893800" y="9813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41275</xdr:rowOff>
    </xdr:to>
    <xdr:cxnSp macro="">
      <xdr:nvCxnSpPr>
        <xdr:cNvPr id="260" name="直線コネクタ 259"/>
        <xdr:cNvCxnSpPr/>
      </xdr:nvCxnSpPr>
      <xdr:spPr>
        <a:xfrm>
          <a:off x="13004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0" name="楕円 269"/>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1" name="その他該当値テキスト"/>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28575</xdr:rowOff>
    </xdr:from>
    <xdr:to>
      <xdr:col>78</xdr:col>
      <xdr:colOff>120650</xdr:colOff>
      <xdr:row>57</xdr:row>
      <xdr:rowOff>130175</xdr:rowOff>
    </xdr:to>
    <xdr:sp macro="" textlink="">
      <xdr:nvSpPr>
        <xdr:cNvPr id="272" name="楕円 271"/>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114952</xdr:rowOff>
    </xdr:from>
    <xdr:ext cx="736600" cy="259045"/>
    <xdr:sp macro="" textlink="">
      <xdr:nvSpPr>
        <xdr:cNvPr id="273" name="テキスト ボックス 272"/>
        <xdr:cNvSpPr txBox="1"/>
      </xdr:nvSpPr>
      <xdr:spPr>
        <a:xfrm>
          <a:off x="15290800" y="98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4" name="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5" name="テキスト ボックス 274"/>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6" name="楕円 275"/>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77" name="テキスト ボックス 276"/>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78" name="楕円 277"/>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79" name="テキスト ボックス 278"/>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127000</xdr:rowOff>
    </xdr:to>
    <xdr:cxnSp macro="">
      <xdr:nvCxnSpPr>
        <xdr:cNvPr id="309" name="直線コネクタ 308"/>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12" name="直線コネクタ 311"/>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94996</xdr:rowOff>
    </xdr:to>
    <xdr:cxnSp macro="">
      <xdr:nvCxnSpPr>
        <xdr:cNvPr id="315" name="直線コネクタ 314"/>
        <xdr:cNvCxnSpPr/>
      </xdr:nvCxnSpPr>
      <xdr:spPr>
        <a:xfrm>
          <a:off x="13893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99568</xdr:rowOff>
    </xdr:to>
    <xdr:cxnSp macro="">
      <xdr:nvCxnSpPr>
        <xdr:cNvPr id="318" name="直線コネクタ 317"/>
        <xdr:cNvCxnSpPr/>
      </xdr:nvCxnSpPr>
      <xdr:spPr>
        <a:xfrm flipV="1">
          <a:off x="13004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0" name="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1" name="テキスト ボックス 33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年度において、償還額の大きい地方債の償還が完了したこと、また、地方債の新規発行抑制を図っていることにより、公債費比率は減少傾向にあり、平成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年度においても類似団体平均を下回った。今後も慎重に発行の検討を行い、抑制に努める。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70" name="直線コネクタ 369"/>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142240</xdr:rowOff>
    </xdr:to>
    <xdr:cxnSp macro="">
      <xdr:nvCxnSpPr>
        <xdr:cNvPr id="373" name="直線コネクタ 372"/>
        <xdr:cNvCxnSpPr/>
      </xdr:nvCxnSpPr>
      <xdr:spPr>
        <a:xfrm flipV="1">
          <a:off x="3098800" y="12760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149860</xdr:rowOff>
    </xdr:to>
    <xdr:cxnSp macro="">
      <xdr:nvCxnSpPr>
        <xdr:cNvPr id="376" name="直線コネクタ 375"/>
        <xdr:cNvCxnSpPr/>
      </xdr:nvCxnSpPr>
      <xdr:spPr>
        <a:xfrm flipV="1">
          <a:off x="2209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76</xdr:row>
      <xdr:rowOff>20320</xdr:rowOff>
    </xdr:to>
    <xdr:cxnSp macro="">
      <xdr:nvCxnSpPr>
        <xdr:cNvPr id="379" name="直線コネクタ 378"/>
        <xdr:cNvCxnSpPr/>
      </xdr:nvCxnSpPr>
      <xdr:spPr>
        <a:xfrm flipV="1">
          <a:off x="1320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9" name="楕円 388"/>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0"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1" name="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3" name="楕円 392"/>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4" name="テキスト ボックス 393"/>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7" name="楕円 396"/>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8" name="テキスト ボックス 397"/>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127000</xdr:rowOff>
    </xdr:to>
    <xdr:cxnSp macro="">
      <xdr:nvCxnSpPr>
        <xdr:cNvPr id="429" name="直線コネクタ 428"/>
        <xdr:cNvCxnSpPr/>
      </xdr:nvCxnSpPr>
      <xdr:spPr>
        <a:xfrm>
          <a:off x="15671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145287</xdr:rowOff>
    </xdr:to>
    <xdr:cxnSp macro="">
      <xdr:nvCxnSpPr>
        <xdr:cNvPr id="432" name="直線コネクタ 431"/>
        <xdr:cNvCxnSpPr/>
      </xdr:nvCxnSpPr>
      <xdr:spPr>
        <a:xfrm flipV="1">
          <a:off x="14782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145287</xdr:rowOff>
    </xdr:to>
    <xdr:cxnSp macro="">
      <xdr:nvCxnSpPr>
        <xdr:cNvPr id="435" name="直線コネクタ 434"/>
        <xdr:cNvCxnSpPr/>
      </xdr:nvCxnSpPr>
      <xdr:spPr>
        <a:xfrm>
          <a:off x="13893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106426</xdr:rowOff>
    </xdr:to>
    <xdr:cxnSp macro="">
      <xdr:nvCxnSpPr>
        <xdr:cNvPr id="438" name="直線コネクタ 437"/>
        <xdr:cNvCxnSpPr/>
      </xdr:nvCxnSpPr>
      <xdr:spPr>
        <a:xfrm>
          <a:off x="13004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4" name="楕円 453"/>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5" name="テキスト ボックス 454"/>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67101</xdr:rowOff>
    </xdr:from>
    <xdr:to>
      <xdr:col>29</xdr:col>
      <xdr:colOff>127000</xdr:colOff>
      <xdr:row>17</xdr:row>
      <xdr:rowOff>111466</xdr:rowOff>
    </xdr:to>
    <xdr:cxnSp macro="">
      <xdr:nvCxnSpPr>
        <xdr:cNvPr id="52" name="直線コネクタ 51"/>
        <xdr:cNvCxnSpPr/>
      </xdr:nvCxnSpPr>
      <xdr:spPr bwMode="auto">
        <a:xfrm flipV="1">
          <a:off x="5003800" y="3029376"/>
          <a:ext cx="6477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109311</xdr:rowOff>
    </xdr:from>
    <xdr:to>
      <xdr:col>26</xdr:col>
      <xdr:colOff>50800</xdr:colOff>
      <xdr:row>17</xdr:row>
      <xdr:rowOff>111466</xdr:rowOff>
    </xdr:to>
    <xdr:cxnSp macro="">
      <xdr:nvCxnSpPr>
        <xdr:cNvPr id="55" name="直線コネクタ 54"/>
        <xdr:cNvCxnSpPr/>
      </xdr:nvCxnSpPr>
      <xdr:spPr bwMode="auto">
        <a:xfrm>
          <a:off x="43053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96672</xdr:rowOff>
    </xdr:from>
    <xdr:to>
      <xdr:col>22</xdr:col>
      <xdr:colOff>114300</xdr:colOff>
      <xdr:row>17</xdr:row>
      <xdr:rowOff>109311</xdr:rowOff>
    </xdr:to>
    <xdr:cxnSp macro="">
      <xdr:nvCxnSpPr>
        <xdr:cNvPr id="58" name="直線コネクタ 57"/>
        <xdr:cNvCxnSpPr/>
      </xdr:nvCxnSpPr>
      <xdr:spPr bwMode="auto">
        <a:xfrm>
          <a:off x="36068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96672</xdr:rowOff>
    </xdr:from>
    <xdr:to>
      <xdr:col>18</xdr:col>
      <xdr:colOff>177800</xdr:colOff>
      <xdr:row>17</xdr:row>
      <xdr:rowOff>134783</xdr:rowOff>
    </xdr:to>
    <xdr:cxnSp macro="">
      <xdr:nvCxnSpPr>
        <xdr:cNvPr id="61" name="直線コネクタ 60"/>
        <xdr:cNvCxnSpPr/>
      </xdr:nvCxnSpPr>
      <xdr:spPr bwMode="auto">
        <a:xfrm flipV="1">
          <a:off x="2908300" y="305894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16301</xdr:rowOff>
    </xdr:from>
    <xdr:to>
      <xdr:col>29</xdr:col>
      <xdr:colOff>177800</xdr:colOff>
      <xdr:row>17</xdr:row>
      <xdr:rowOff>117901</xdr:rowOff>
    </xdr:to>
    <xdr:sp macro="" textlink="">
      <xdr:nvSpPr>
        <xdr:cNvPr id="71" name="楕円 70"/>
        <xdr:cNvSpPr/>
      </xdr:nvSpPr>
      <xdr:spPr bwMode="auto">
        <a:xfrm>
          <a:off x="56007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32828</xdr:rowOff>
    </xdr:from>
    <xdr:ext cx="762000" cy="259045"/>
    <xdr:sp macro="" textlink="">
      <xdr:nvSpPr>
        <xdr:cNvPr id="72" name="人口1人当たり決算額の推移該当値テキスト130"/>
        <xdr:cNvSpPr txBox="1"/>
      </xdr:nvSpPr>
      <xdr:spPr>
        <a:xfrm>
          <a:off x="5740400" y="282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60666</xdr:rowOff>
    </xdr:from>
    <xdr:to>
      <xdr:col>26</xdr:col>
      <xdr:colOff>101600</xdr:colOff>
      <xdr:row>17</xdr:row>
      <xdr:rowOff>162266</xdr:rowOff>
    </xdr:to>
    <xdr:sp macro="" textlink="">
      <xdr:nvSpPr>
        <xdr:cNvPr id="73" name="楕円 72"/>
        <xdr:cNvSpPr/>
      </xdr:nvSpPr>
      <xdr:spPr bwMode="auto">
        <a:xfrm>
          <a:off x="49530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993</xdr:rowOff>
    </xdr:from>
    <xdr:ext cx="736600" cy="259045"/>
    <xdr:sp macro="" textlink="">
      <xdr:nvSpPr>
        <xdr:cNvPr id="74" name="テキスト ボックス 73"/>
        <xdr:cNvSpPr txBox="1"/>
      </xdr:nvSpPr>
      <xdr:spPr>
        <a:xfrm>
          <a:off x="4622800" y="279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58511</xdr:rowOff>
    </xdr:from>
    <xdr:to>
      <xdr:col>22</xdr:col>
      <xdr:colOff>165100</xdr:colOff>
      <xdr:row>17</xdr:row>
      <xdr:rowOff>160111</xdr:rowOff>
    </xdr:to>
    <xdr:sp macro="" textlink="">
      <xdr:nvSpPr>
        <xdr:cNvPr id="75" name="楕円 74"/>
        <xdr:cNvSpPr/>
      </xdr:nvSpPr>
      <xdr:spPr bwMode="auto">
        <a:xfrm>
          <a:off x="42545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170288</xdr:rowOff>
    </xdr:from>
    <xdr:ext cx="762000" cy="259045"/>
    <xdr:sp macro="" textlink="">
      <xdr:nvSpPr>
        <xdr:cNvPr id="76" name="テキスト ボックス 75"/>
        <xdr:cNvSpPr txBox="1"/>
      </xdr:nvSpPr>
      <xdr:spPr>
        <a:xfrm>
          <a:off x="39243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45872</xdr:rowOff>
    </xdr:from>
    <xdr:to>
      <xdr:col>19</xdr:col>
      <xdr:colOff>38100</xdr:colOff>
      <xdr:row>17</xdr:row>
      <xdr:rowOff>147472</xdr:rowOff>
    </xdr:to>
    <xdr:sp macro="" textlink="">
      <xdr:nvSpPr>
        <xdr:cNvPr id="77" name="楕円 76"/>
        <xdr:cNvSpPr/>
      </xdr:nvSpPr>
      <xdr:spPr bwMode="auto">
        <a:xfrm>
          <a:off x="35560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157649</xdr:rowOff>
    </xdr:from>
    <xdr:ext cx="762000" cy="259045"/>
    <xdr:sp macro="" textlink="">
      <xdr:nvSpPr>
        <xdr:cNvPr id="78" name="テキスト ボックス 77"/>
        <xdr:cNvSpPr txBox="1"/>
      </xdr:nvSpPr>
      <xdr:spPr>
        <a:xfrm>
          <a:off x="32258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83983</xdr:rowOff>
    </xdr:from>
    <xdr:to>
      <xdr:col>15</xdr:col>
      <xdr:colOff>101600</xdr:colOff>
      <xdr:row>18</xdr:row>
      <xdr:rowOff>14133</xdr:rowOff>
    </xdr:to>
    <xdr:sp macro="" textlink="">
      <xdr:nvSpPr>
        <xdr:cNvPr id="79" name="楕円 78"/>
        <xdr:cNvSpPr/>
      </xdr:nvSpPr>
      <xdr:spPr bwMode="auto">
        <a:xfrm>
          <a:off x="28575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24310</xdr:rowOff>
    </xdr:from>
    <xdr:ext cx="762000" cy="259045"/>
    <xdr:sp macro="" textlink="">
      <xdr:nvSpPr>
        <xdr:cNvPr id="80" name="テキスト ボックス 79"/>
        <xdr:cNvSpPr txBox="1"/>
      </xdr:nvSpPr>
      <xdr:spPr>
        <a:xfrm>
          <a:off x="2527300" y="28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88595</xdr:rowOff>
    </xdr:from>
    <xdr:to>
      <xdr:col>29</xdr:col>
      <xdr:colOff>127000</xdr:colOff>
      <xdr:row>37</xdr:row>
      <xdr:rowOff>223992</xdr:rowOff>
    </xdr:to>
    <xdr:cxnSp macro="">
      <xdr:nvCxnSpPr>
        <xdr:cNvPr id="115" name="直線コネクタ 114"/>
        <xdr:cNvCxnSpPr/>
      </xdr:nvCxnSpPr>
      <xdr:spPr bwMode="auto">
        <a:xfrm flipV="1">
          <a:off x="5003800" y="7213295"/>
          <a:ext cx="6477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166515</xdr:rowOff>
    </xdr:from>
    <xdr:to>
      <xdr:col>26</xdr:col>
      <xdr:colOff>50800</xdr:colOff>
      <xdr:row>37</xdr:row>
      <xdr:rowOff>223992</xdr:rowOff>
    </xdr:to>
    <xdr:cxnSp macro="">
      <xdr:nvCxnSpPr>
        <xdr:cNvPr id="118" name="直線コネクタ 117"/>
        <xdr:cNvCxnSpPr/>
      </xdr:nvCxnSpPr>
      <xdr:spPr bwMode="auto">
        <a:xfrm>
          <a:off x="43053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166515</xdr:rowOff>
    </xdr:from>
    <xdr:to>
      <xdr:col>22</xdr:col>
      <xdr:colOff>114300</xdr:colOff>
      <xdr:row>37</xdr:row>
      <xdr:rowOff>215697</xdr:rowOff>
    </xdr:to>
    <xdr:cxnSp macro="">
      <xdr:nvCxnSpPr>
        <xdr:cNvPr id="121" name="直線コネクタ 120"/>
        <xdr:cNvCxnSpPr/>
      </xdr:nvCxnSpPr>
      <xdr:spPr bwMode="auto">
        <a:xfrm flipV="1">
          <a:off x="36068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183170</xdr:rowOff>
    </xdr:from>
    <xdr:to>
      <xdr:col>18</xdr:col>
      <xdr:colOff>177800</xdr:colOff>
      <xdr:row>37</xdr:row>
      <xdr:rowOff>215697</xdr:rowOff>
    </xdr:to>
    <xdr:cxnSp macro="">
      <xdr:nvCxnSpPr>
        <xdr:cNvPr id="124" name="直線コネクタ 123"/>
        <xdr:cNvCxnSpPr/>
      </xdr:nvCxnSpPr>
      <xdr:spPr bwMode="auto">
        <a:xfrm>
          <a:off x="2908300" y="7307870"/>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37795</xdr:rowOff>
    </xdr:from>
    <xdr:to>
      <xdr:col>29</xdr:col>
      <xdr:colOff>177800</xdr:colOff>
      <xdr:row>37</xdr:row>
      <xdr:rowOff>139395</xdr:rowOff>
    </xdr:to>
    <xdr:sp macro="" textlink="">
      <xdr:nvSpPr>
        <xdr:cNvPr id="134" name="楕円 133"/>
        <xdr:cNvSpPr/>
      </xdr:nvSpPr>
      <xdr:spPr bwMode="auto">
        <a:xfrm>
          <a:off x="56007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9872</xdr:rowOff>
    </xdr:from>
    <xdr:ext cx="762000" cy="259045"/>
    <xdr:sp macro="" textlink="">
      <xdr:nvSpPr>
        <xdr:cNvPr id="135" name="人口1人当たり決算額の推移該当値テキスト445"/>
        <xdr:cNvSpPr txBox="1"/>
      </xdr:nvSpPr>
      <xdr:spPr>
        <a:xfrm>
          <a:off x="5740400" y="71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173192</xdr:rowOff>
    </xdr:from>
    <xdr:to>
      <xdr:col>26</xdr:col>
      <xdr:colOff>101600</xdr:colOff>
      <xdr:row>37</xdr:row>
      <xdr:rowOff>274792</xdr:rowOff>
    </xdr:to>
    <xdr:sp macro="" textlink="">
      <xdr:nvSpPr>
        <xdr:cNvPr id="136" name="楕円 135"/>
        <xdr:cNvSpPr/>
      </xdr:nvSpPr>
      <xdr:spPr bwMode="auto">
        <a:xfrm>
          <a:off x="4953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259569</xdr:rowOff>
    </xdr:from>
    <xdr:ext cx="736600" cy="259045"/>
    <xdr:sp macro="" textlink="">
      <xdr:nvSpPr>
        <xdr:cNvPr id="137" name="テキスト ボックス 136"/>
        <xdr:cNvSpPr txBox="1"/>
      </xdr:nvSpPr>
      <xdr:spPr>
        <a:xfrm>
          <a:off x="4622800" y="738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115715</xdr:rowOff>
    </xdr:from>
    <xdr:to>
      <xdr:col>22</xdr:col>
      <xdr:colOff>165100</xdr:colOff>
      <xdr:row>37</xdr:row>
      <xdr:rowOff>217315</xdr:rowOff>
    </xdr:to>
    <xdr:sp macro="" textlink="">
      <xdr:nvSpPr>
        <xdr:cNvPr id="138" name="楕円 137"/>
        <xdr:cNvSpPr/>
      </xdr:nvSpPr>
      <xdr:spPr bwMode="auto">
        <a:xfrm>
          <a:off x="42545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202092</xdr:rowOff>
    </xdr:from>
    <xdr:ext cx="762000" cy="259045"/>
    <xdr:sp macro="" textlink="">
      <xdr:nvSpPr>
        <xdr:cNvPr id="139" name="テキスト ボックス 138"/>
        <xdr:cNvSpPr txBox="1"/>
      </xdr:nvSpPr>
      <xdr:spPr>
        <a:xfrm>
          <a:off x="39243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164897</xdr:rowOff>
    </xdr:from>
    <xdr:to>
      <xdr:col>19</xdr:col>
      <xdr:colOff>38100</xdr:colOff>
      <xdr:row>37</xdr:row>
      <xdr:rowOff>266497</xdr:rowOff>
    </xdr:to>
    <xdr:sp macro="" textlink="">
      <xdr:nvSpPr>
        <xdr:cNvPr id="140" name="楕円 139"/>
        <xdr:cNvSpPr/>
      </xdr:nvSpPr>
      <xdr:spPr bwMode="auto">
        <a:xfrm>
          <a:off x="35560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251274</xdr:rowOff>
    </xdr:from>
    <xdr:ext cx="762000" cy="259045"/>
    <xdr:sp macro="" textlink="">
      <xdr:nvSpPr>
        <xdr:cNvPr id="141" name="テキスト ボックス 140"/>
        <xdr:cNvSpPr txBox="1"/>
      </xdr:nvSpPr>
      <xdr:spPr>
        <a:xfrm>
          <a:off x="32258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132370</xdr:rowOff>
    </xdr:from>
    <xdr:to>
      <xdr:col>15</xdr:col>
      <xdr:colOff>101600</xdr:colOff>
      <xdr:row>37</xdr:row>
      <xdr:rowOff>233970</xdr:rowOff>
    </xdr:to>
    <xdr:sp macro="" textlink="">
      <xdr:nvSpPr>
        <xdr:cNvPr id="142" name="楕円 141"/>
        <xdr:cNvSpPr/>
      </xdr:nvSpPr>
      <xdr:spPr bwMode="auto">
        <a:xfrm>
          <a:off x="28575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218747</xdr:rowOff>
    </xdr:from>
    <xdr:ext cx="762000" cy="259045"/>
    <xdr:sp macro="" textlink="">
      <xdr:nvSpPr>
        <xdr:cNvPr id="143" name="テキスト ボックス 142"/>
        <xdr:cNvSpPr txBox="1"/>
      </xdr:nvSpPr>
      <xdr:spPr>
        <a:xfrm>
          <a:off x="2527300" y="73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30772</xdr:rowOff>
    </xdr:from>
    <xdr:to>
      <xdr:col>24</xdr:col>
      <xdr:colOff>63500</xdr:colOff>
      <xdr:row>35</xdr:row>
      <xdr:rowOff>54563</xdr:rowOff>
    </xdr:to>
    <xdr:cxnSp macro="">
      <xdr:nvCxnSpPr>
        <xdr:cNvPr id="63" name="直線コネクタ 62"/>
        <xdr:cNvCxnSpPr/>
      </xdr:nvCxnSpPr>
      <xdr:spPr>
        <a:xfrm flipV="1">
          <a:off x="3797300" y="6031522"/>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54563</xdr:rowOff>
    </xdr:from>
    <xdr:to>
      <xdr:col>19</xdr:col>
      <xdr:colOff>177800</xdr:colOff>
      <xdr:row>35</xdr:row>
      <xdr:rowOff>58024</xdr:rowOff>
    </xdr:to>
    <xdr:cxnSp macro="">
      <xdr:nvCxnSpPr>
        <xdr:cNvPr id="66" name="直線コネクタ 65"/>
        <xdr:cNvCxnSpPr/>
      </xdr:nvCxnSpPr>
      <xdr:spPr>
        <a:xfrm flipV="1">
          <a:off x="2908300" y="6055313"/>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58024</xdr:rowOff>
    </xdr:to>
    <xdr:cxnSp macro="">
      <xdr:nvCxnSpPr>
        <xdr:cNvPr id="69" name="直線コネクタ 68"/>
        <xdr:cNvCxnSpPr/>
      </xdr:nvCxnSpPr>
      <xdr:spPr>
        <a:xfrm>
          <a:off x="2019300" y="605018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49436</xdr:rowOff>
    </xdr:from>
    <xdr:to>
      <xdr:col>10</xdr:col>
      <xdr:colOff>114300</xdr:colOff>
      <xdr:row>35</xdr:row>
      <xdr:rowOff>78549</xdr:rowOff>
    </xdr:to>
    <xdr:cxnSp macro="">
      <xdr:nvCxnSpPr>
        <xdr:cNvPr id="72" name="直線コネクタ 71"/>
        <xdr:cNvCxnSpPr/>
      </xdr:nvCxnSpPr>
      <xdr:spPr>
        <a:xfrm flipV="1">
          <a:off x="1130300" y="6050186"/>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151422</xdr:rowOff>
    </xdr:from>
    <xdr:to>
      <xdr:col>24</xdr:col>
      <xdr:colOff>114300</xdr:colOff>
      <xdr:row>35</xdr:row>
      <xdr:rowOff>81572</xdr:rowOff>
    </xdr:to>
    <xdr:sp macro="" textlink="">
      <xdr:nvSpPr>
        <xdr:cNvPr id="82" name="楕円 81"/>
        <xdr:cNvSpPr/>
      </xdr:nvSpPr>
      <xdr:spPr>
        <a:xfrm>
          <a:off x="45847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2849</xdr:rowOff>
    </xdr:from>
    <xdr:ext cx="534377" cy="259045"/>
    <xdr:sp macro="" textlink="">
      <xdr:nvSpPr>
        <xdr:cNvPr id="83" name="人件費該当値テキスト"/>
        <xdr:cNvSpPr txBox="1"/>
      </xdr:nvSpPr>
      <xdr:spPr>
        <a:xfrm>
          <a:off x="4686300" y="58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3763</xdr:rowOff>
    </xdr:from>
    <xdr:to>
      <xdr:col>20</xdr:col>
      <xdr:colOff>38100</xdr:colOff>
      <xdr:row>35</xdr:row>
      <xdr:rowOff>105363</xdr:rowOff>
    </xdr:to>
    <xdr:sp macro="" textlink="">
      <xdr:nvSpPr>
        <xdr:cNvPr id="84" name="楕円 83"/>
        <xdr:cNvSpPr/>
      </xdr:nvSpPr>
      <xdr:spPr>
        <a:xfrm>
          <a:off x="37465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121890</xdr:rowOff>
    </xdr:from>
    <xdr:ext cx="534377" cy="259045"/>
    <xdr:sp macro="" textlink="">
      <xdr:nvSpPr>
        <xdr:cNvPr id="85" name="テキスト ボックス 84"/>
        <xdr:cNvSpPr txBox="1"/>
      </xdr:nvSpPr>
      <xdr:spPr>
        <a:xfrm>
          <a:off x="3530111" y="57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7224</xdr:rowOff>
    </xdr:from>
    <xdr:to>
      <xdr:col>15</xdr:col>
      <xdr:colOff>101600</xdr:colOff>
      <xdr:row>35</xdr:row>
      <xdr:rowOff>108824</xdr:rowOff>
    </xdr:to>
    <xdr:sp macro="" textlink="">
      <xdr:nvSpPr>
        <xdr:cNvPr id="86" name="楕円 85"/>
        <xdr:cNvSpPr/>
      </xdr:nvSpPr>
      <xdr:spPr>
        <a:xfrm>
          <a:off x="2857500" y="6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125351</xdr:rowOff>
    </xdr:from>
    <xdr:ext cx="534377" cy="259045"/>
    <xdr:sp macro="" textlink="">
      <xdr:nvSpPr>
        <xdr:cNvPr id="87" name="テキスト ボックス 86"/>
        <xdr:cNvSpPr txBox="1"/>
      </xdr:nvSpPr>
      <xdr:spPr>
        <a:xfrm>
          <a:off x="2641111" y="57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170086</xdr:rowOff>
    </xdr:from>
    <xdr:to>
      <xdr:col>10</xdr:col>
      <xdr:colOff>165100</xdr:colOff>
      <xdr:row>35</xdr:row>
      <xdr:rowOff>100236</xdr:rowOff>
    </xdr:to>
    <xdr:sp macro="" textlink="">
      <xdr:nvSpPr>
        <xdr:cNvPr id="88" name="楕円 87"/>
        <xdr:cNvSpPr/>
      </xdr:nvSpPr>
      <xdr:spPr>
        <a:xfrm>
          <a:off x="1968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116763</xdr:rowOff>
    </xdr:from>
    <xdr:ext cx="534377" cy="259045"/>
    <xdr:sp macro="" textlink="">
      <xdr:nvSpPr>
        <xdr:cNvPr id="89" name="テキスト ボックス 88"/>
        <xdr:cNvSpPr txBox="1"/>
      </xdr:nvSpPr>
      <xdr:spPr>
        <a:xfrm>
          <a:off x="1752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27749</xdr:rowOff>
    </xdr:from>
    <xdr:to>
      <xdr:col>6</xdr:col>
      <xdr:colOff>38100</xdr:colOff>
      <xdr:row>35</xdr:row>
      <xdr:rowOff>129349</xdr:rowOff>
    </xdr:to>
    <xdr:sp macro="" textlink="">
      <xdr:nvSpPr>
        <xdr:cNvPr id="90" name="楕円 89"/>
        <xdr:cNvSpPr/>
      </xdr:nvSpPr>
      <xdr:spPr>
        <a:xfrm>
          <a:off x="1079500" y="6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145876</xdr:rowOff>
    </xdr:from>
    <xdr:ext cx="534377" cy="259045"/>
    <xdr:sp macro="" textlink="">
      <xdr:nvSpPr>
        <xdr:cNvPr id="91" name="テキスト ボックス 90"/>
        <xdr:cNvSpPr txBox="1"/>
      </xdr:nvSpPr>
      <xdr:spPr>
        <a:xfrm>
          <a:off x="863111" y="58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45514</xdr:rowOff>
    </xdr:from>
    <xdr:to>
      <xdr:col>24</xdr:col>
      <xdr:colOff>63500</xdr:colOff>
      <xdr:row>58</xdr:row>
      <xdr:rowOff>76557</xdr:rowOff>
    </xdr:to>
    <xdr:cxnSp macro="">
      <xdr:nvCxnSpPr>
        <xdr:cNvPr id="122" name="直線コネクタ 121"/>
        <xdr:cNvCxnSpPr/>
      </xdr:nvCxnSpPr>
      <xdr:spPr>
        <a:xfrm flipV="1">
          <a:off x="3797300" y="9989614"/>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44116</xdr:rowOff>
    </xdr:from>
    <xdr:to>
      <xdr:col>19</xdr:col>
      <xdr:colOff>177800</xdr:colOff>
      <xdr:row>58</xdr:row>
      <xdr:rowOff>76557</xdr:rowOff>
    </xdr:to>
    <xdr:cxnSp macro="">
      <xdr:nvCxnSpPr>
        <xdr:cNvPr id="125" name="直線コネクタ 124"/>
        <xdr:cNvCxnSpPr/>
      </xdr:nvCxnSpPr>
      <xdr:spPr>
        <a:xfrm>
          <a:off x="2908300" y="9988216"/>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44116</xdr:rowOff>
    </xdr:from>
    <xdr:to>
      <xdr:col>15</xdr:col>
      <xdr:colOff>50800</xdr:colOff>
      <xdr:row>58</xdr:row>
      <xdr:rowOff>78340</xdr:rowOff>
    </xdr:to>
    <xdr:cxnSp macro="">
      <xdr:nvCxnSpPr>
        <xdr:cNvPr id="128" name="直線コネクタ 127"/>
        <xdr:cNvCxnSpPr/>
      </xdr:nvCxnSpPr>
      <xdr:spPr>
        <a:xfrm flipV="1">
          <a:off x="2019300" y="998821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78340</xdr:rowOff>
    </xdr:from>
    <xdr:to>
      <xdr:col>10</xdr:col>
      <xdr:colOff>114300</xdr:colOff>
      <xdr:row>58</xdr:row>
      <xdr:rowOff>115890</xdr:rowOff>
    </xdr:to>
    <xdr:cxnSp macro="">
      <xdr:nvCxnSpPr>
        <xdr:cNvPr id="131" name="直線コネクタ 130"/>
        <xdr:cNvCxnSpPr/>
      </xdr:nvCxnSpPr>
      <xdr:spPr>
        <a:xfrm flipV="1">
          <a:off x="1130300" y="10022440"/>
          <a:ext cx="889000" cy="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166164</xdr:rowOff>
    </xdr:from>
    <xdr:to>
      <xdr:col>24</xdr:col>
      <xdr:colOff>114300</xdr:colOff>
      <xdr:row>58</xdr:row>
      <xdr:rowOff>96314</xdr:rowOff>
    </xdr:to>
    <xdr:sp macro="" textlink="">
      <xdr:nvSpPr>
        <xdr:cNvPr id="141" name="楕円 140"/>
        <xdr:cNvSpPr/>
      </xdr:nvSpPr>
      <xdr:spPr>
        <a:xfrm>
          <a:off x="4584700" y="99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125541</xdr:rowOff>
    </xdr:from>
    <xdr:ext cx="534377" cy="259045"/>
    <xdr:sp macro="" textlink="">
      <xdr:nvSpPr>
        <xdr:cNvPr id="142" name="物件費該当値テキスト"/>
        <xdr:cNvSpPr txBox="1"/>
      </xdr:nvSpPr>
      <xdr:spPr>
        <a:xfrm>
          <a:off x="4686300" y="97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25757</xdr:rowOff>
    </xdr:from>
    <xdr:to>
      <xdr:col>20</xdr:col>
      <xdr:colOff>38100</xdr:colOff>
      <xdr:row>58</xdr:row>
      <xdr:rowOff>127357</xdr:rowOff>
    </xdr:to>
    <xdr:sp macro="" textlink="">
      <xdr:nvSpPr>
        <xdr:cNvPr id="143" name="楕円 142"/>
        <xdr:cNvSpPr/>
      </xdr:nvSpPr>
      <xdr:spPr>
        <a:xfrm>
          <a:off x="3746500" y="99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143884</xdr:rowOff>
    </xdr:from>
    <xdr:ext cx="534377" cy="259045"/>
    <xdr:sp macro="" textlink="">
      <xdr:nvSpPr>
        <xdr:cNvPr id="144" name="テキスト ボックス 143"/>
        <xdr:cNvSpPr txBox="1"/>
      </xdr:nvSpPr>
      <xdr:spPr>
        <a:xfrm>
          <a:off x="3530111" y="97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164766</xdr:rowOff>
    </xdr:from>
    <xdr:to>
      <xdr:col>15</xdr:col>
      <xdr:colOff>101600</xdr:colOff>
      <xdr:row>58</xdr:row>
      <xdr:rowOff>94916</xdr:rowOff>
    </xdr:to>
    <xdr:sp macro="" textlink="">
      <xdr:nvSpPr>
        <xdr:cNvPr id="145" name="楕円 144"/>
        <xdr:cNvSpPr/>
      </xdr:nvSpPr>
      <xdr:spPr>
        <a:xfrm>
          <a:off x="2857500" y="99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111443</xdr:rowOff>
    </xdr:from>
    <xdr:ext cx="534377" cy="259045"/>
    <xdr:sp macro="" textlink="">
      <xdr:nvSpPr>
        <xdr:cNvPr id="146" name="テキスト ボックス 145"/>
        <xdr:cNvSpPr txBox="1"/>
      </xdr:nvSpPr>
      <xdr:spPr>
        <a:xfrm>
          <a:off x="2641111" y="9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27540</xdr:rowOff>
    </xdr:from>
    <xdr:to>
      <xdr:col>10</xdr:col>
      <xdr:colOff>165100</xdr:colOff>
      <xdr:row>58</xdr:row>
      <xdr:rowOff>129140</xdr:rowOff>
    </xdr:to>
    <xdr:sp macro="" textlink="">
      <xdr:nvSpPr>
        <xdr:cNvPr id="147" name="楕円 146"/>
        <xdr:cNvSpPr/>
      </xdr:nvSpPr>
      <xdr:spPr>
        <a:xfrm>
          <a:off x="1968500" y="99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145667</xdr:rowOff>
    </xdr:from>
    <xdr:ext cx="534377" cy="259045"/>
    <xdr:sp macro="" textlink="">
      <xdr:nvSpPr>
        <xdr:cNvPr id="148" name="テキスト ボックス 147"/>
        <xdr:cNvSpPr txBox="1"/>
      </xdr:nvSpPr>
      <xdr:spPr>
        <a:xfrm>
          <a:off x="1752111" y="97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65090</xdr:rowOff>
    </xdr:from>
    <xdr:to>
      <xdr:col>6</xdr:col>
      <xdr:colOff>38100</xdr:colOff>
      <xdr:row>58</xdr:row>
      <xdr:rowOff>166690</xdr:rowOff>
    </xdr:to>
    <xdr:sp macro="" textlink="">
      <xdr:nvSpPr>
        <xdr:cNvPr id="149" name="楕円 148"/>
        <xdr:cNvSpPr/>
      </xdr:nvSpPr>
      <xdr:spPr>
        <a:xfrm>
          <a:off x="1079500" y="10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157817</xdr:rowOff>
    </xdr:from>
    <xdr:ext cx="534377" cy="259045"/>
    <xdr:sp macro="" textlink="">
      <xdr:nvSpPr>
        <xdr:cNvPr id="150" name="テキスト ボックス 149"/>
        <xdr:cNvSpPr txBox="1"/>
      </xdr:nvSpPr>
      <xdr:spPr>
        <a:xfrm>
          <a:off x="863111" y="101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130860</xdr:rowOff>
    </xdr:from>
    <xdr:to>
      <xdr:col>24</xdr:col>
      <xdr:colOff>63500</xdr:colOff>
      <xdr:row>78</xdr:row>
      <xdr:rowOff>131242</xdr:rowOff>
    </xdr:to>
    <xdr:cxnSp macro="">
      <xdr:nvCxnSpPr>
        <xdr:cNvPr id="179" name="直線コネクタ 178"/>
        <xdr:cNvCxnSpPr/>
      </xdr:nvCxnSpPr>
      <xdr:spPr>
        <a:xfrm flipV="1">
          <a:off x="3797300" y="1350396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102743</xdr:rowOff>
    </xdr:from>
    <xdr:to>
      <xdr:col>19</xdr:col>
      <xdr:colOff>177800</xdr:colOff>
      <xdr:row>78</xdr:row>
      <xdr:rowOff>131242</xdr:rowOff>
    </xdr:to>
    <xdr:cxnSp macro="">
      <xdr:nvCxnSpPr>
        <xdr:cNvPr id="182" name="直線コネクタ 181"/>
        <xdr:cNvCxnSpPr/>
      </xdr:nvCxnSpPr>
      <xdr:spPr>
        <a:xfrm>
          <a:off x="2908300" y="13475843"/>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94284</xdr:rowOff>
    </xdr:from>
    <xdr:to>
      <xdr:col>15</xdr:col>
      <xdr:colOff>50800</xdr:colOff>
      <xdr:row>78</xdr:row>
      <xdr:rowOff>102743</xdr:rowOff>
    </xdr:to>
    <xdr:cxnSp macro="">
      <xdr:nvCxnSpPr>
        <xdr:cNvPr id="185" name="直線コネクタ 184"/>
        <xdr:cNvCxnSpPr/>
      </xdr:nvCxnSpPr>
      <xdr:spPr>
        <a:xfrm>
          <a:off x="2019300" y="1346738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2463</xdr:rowOff>
    </xdr:from>
    <xdr:to>
      <xdr:col>10</xdr:col>
      <xdr:colOff>114300</xdr:colOff>
      <xdr:row>78</xdr:row>
      <xdr:rowOff>94284</xdr:rowOff>
    </xdr:to>
    <xdr:cxnSp macro="">
      <xdr:nvCxnSpPr>
        <xdr:cNvPr id="188" name="直線コネクタ 187"/>
        <xdr:cNvCxnSpPr/>
      </xdr:nvCxnSpPr>
      <xdr:spPr>
        <a:xfrm>
          <a:off x="1130300" y="1337556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80060</xdr:rowOff>
    </xdr:from>
    <xdr:to>
      <xdr:col>24</xdr:col>
      <xdr:colOff>114300</xdr:colOff>
      <xdr:row>79</xdr:row>
      <xdr:rowOff>10210</xdr:rowOff>
    </xdr:to>
    <xdr:sp macro="" textlink="">
      <xdr:nvSpPr>
        <xdr:cNvPr id="198" name="楕円 197"/>
        <xdr:cNvSpPr/>
      </xdr:nvSpPr>
      <xdr:spPr>
        <a:xfrm>
          <a:off x="45847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166437</xdr:rowOff>
    </xdr:from>
    <xdr:ext cx="469744" cy="259045"/>
    <xdr:sp macro="" textlink="">
      <xdr:nvSpPr>
        <xdr:cNvPr id="199" name="維持補修費該当値テキスト"/>
        <xdr:cNvSpPr txBox="1"/>
      </xdr:nvSpPr>
      <xdr:spPr>
        <a:xfrm>
          <a:off x="4686300" y="133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80442</xdr:rowOff>
    </xdr:from>
    <xdr:to>
      <xdr:col>20</xdr:col>
      <xdr:colOff>38100</xdr:colOff>
      <xdr:row>79</xdr:row>
      <xdr:rowOff>10592</xdr:rowOff>
    </xdr:to>
    <xdr:sp macro="" textlink="">
      <xdr:nvSpPr>
        <xdr:cNvPr id="200" name="楕円 199"/>
        <xdr:cNvSpPr/>
      </xdr:nvSpPr>
      <xdr:spPr>
        <a:xfrm>
          <a:off x="3746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1719</xdr:rowOff>
    </xdr:from>
    <xdr:ext cx="469744" cy="259045"/>
    <xdr:sp macro="" textlink="">
      <xdr:nvSpPr>
        <xdr:cNvPr id="201" name="テキスト ボックス 200"/>
        <xdr:cNvSpPr txBox="1"/>
      </xdr:nvSpPr>
      <xdr:spPr>
        <a:xfrm>
          <a:off x="3562428"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51943</xdr:rowOff>
    </xdr:from>
    <xdr:to>
      <xdr:col>15</xdr:col>
      <xdr:colOff>101600</xdr:colOff>
      <xdr:row>78</xdr:row>
      <xdr:rowOff>153543</xdr:rowOff>
    </xdr:to>
    <xdr:sp macro="" textlink="">
      <xdr:nvSpPr>
        <xdr:cNvPr id="202" name="楕円 201"/>
        <xdr:cNvSpPr/>
      </xdr:nvSpPr>
      <xdr:spPr>
        <a:xfrm>
          <a:off x="2857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144670</xdr:rowOff>
    </xdr:from>
    <xdr:ext cx="469744" cy="259045"/>
    <xdr:sp macro="" textlink="">
      <xdr:nvSpPr>
        <xdr:cNvPr id="203" name="テキスト ボックス 202"/>
        <xdr:cNvSpPr txBox="1"/>
      </xdr:nvSpPr>
      <xdr:spPr>
        <a:xfrm>
          <a:off x="2673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43484</xdr:rowOff>
    </xdr:from>
    <xdr:to>
      <xdr:col>10</xdr:col>
      <xdr:colOff>165100</xdr:colOff>
      <xdr:row>78</xdr:row>
      <xdr:rowOff>145084</xdr:rowOff>
    </xdr:to>
    <xdr:sp macro="" textlink="">
      <xdr:nvSpPr>
        <xdr:cNvPr id="204" name="楕円 203"/>
        <xdr:cNvSpPr/>
      </xdr:nvSpPr>
      <xdr:spPr>
        <a:xfrm>
          <a:off x="1968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136211</xdr:rowOff>
    </xdr:from>
    <xdr:ext cx="469744" cy="259045"/>
    <xdr:sp macro="" textlink="">
      <xdr:nvSpPr>
        <xdr:cNvPr id="205" name="テキスト ボックス 204"/>
        <xdr:cNvSpPr txBox="1"/>
      </xdr:nvSpPr>
      <xdr:spPr>
        <a:xfrm>
          <a:off x="1784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123113</xdr:rowOff>
    </xdr:from>
    <xdr:to>
      <xdr:col>6</xdr:col>
      <xdr:colOff>38100</xdr:colOff>
      <xdr:row>78</xdr:row>
      <xdr:rowOff>53263</xdr:rowOff>
    </xdr:to>
    <xdr:sp macro="" textlink="">
      <xdr:nvSpPr>
        <xdr:cNvPr id="206" name="楕円 205"/>
        <xdr:cNvSpPr/>
      </xdr:nvSpPr>
      <xdr:spPr>
        <a:xfrm>
          <a:off x="1079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44390</xdr:rowOff>
    </xdr:from>
    <xdr:ext cx="469744" cy="259045"/>
    <xdr:sp macro="" textlink="">
      <xdr:nvSpPr>
        <xdr:cNvPr id="207" name="テキスト ボックス 206"/>
        <xdr:cNvSpPr txBox="1"/>
      </xdr:nvSpPr>
      <xdr:spPr>
        <a:xfrm>
          <a:off x="895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79559</xdr:rowOff>
    </xdr:from>
    <xdr:to>
      <xdr:col>24</xdr:col>
      <xdr:colOff>63500</xdr:colOff>
      <xdr:row>96</xdr:row>
      <xdr:rowOff>113849</xdr:rowOff>
    </xdr:to>
    <xdr:cxnSp macro="">
      <xdr:nvCxnSpPr>
        <xdr:cNvPr id="237" name="直線コネクタ 236"/>
        <xdr:cNvCxnSpPr/>
      </xdr:nvCxnSpPr>
      <xdr:spPr>
        <a:xfrm>
          <a:off x="3797300" y="165387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79559</xdr:rowOff>
    </xdr:from>
    <xdr:to>
      <xdr:col>19</xdr:col>
      <xdr:colOff>177800</xdr:colOff>
      <xdr:row>96</xdr:row>
      <xdr:rowOff>121507</xdr:rowOff>
    </xdr:to>
    <xdr:cxnSp macro="">
      <xdr:nvCxnSpPr>
        <xdr:cNvPr id="240" name="直線コネクタ 239"/>
        <xdr:cNvCxnSpPr/>
      </xdr:nvCxnSpPr>
      <xdr:spPr>
        <a:xfrm flipV="1">
          <a:off x="2908300" y="16538759"/>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121507</xdr:rowOff>
    </xdr:from>
    <xdr:to>
      <xdr:col>15</xdr:col>
      <xdr:colOff>50800</xdr:colOff>
      <xdr:row>97</xdr:row>
      <xdr:rowOff>9361</xdr:rowOff>
    </xdr:to>
    <xdr:cxnSp macro="">
      <xdr:nvCxnSpPr>
        <xdr:cNvPr id="243" name="直線コネクタ 242"/>
        <xdr:cNvCxnSpPr/>
      </xdr:nvCxnSpPr>
      <xdr:spPr>
        <a:xfrm flipV="1">
          <a:off x="2019300" y="16580707"/>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9361</xdr:rowOff>
    </xdr:from>
    <xdr:to>
      <xdr:col>10</xdr:col>
      <xdr:colOff>114300</xdr:colOff>
      <xdr:row>97</xdr:row>
      <xdr:rowOff>27820</xdr:rowOff>
    </xdr:to>
    <xdr:cxnSp macro="">
      <xdr:nvCxnSpPr>
        <xdr:cNvPr id="246" name="直線コネクタ 245"/>
        <xdr:cNvCxnSpPr/>
      </xdr:nvCxnSpPr>
      <xdr:spPr>
        <a:xfrm flipV="1">
          <a:off x="1130300" y="1664001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63049</xdr:rowOff>
    </xdr:from>
    <xdr:to>
      <xdr:col>24</xdr:col>
      <xdr:colOff>114300</xdr:colOff>
      <xdr:row>96</xdr:row>
      <xdr:rowOff>164649</xdr:rowOff>
    </xdr:to>
    <xdr:sp macro="" textlink="">
      <xdr:nvSpPr>
        <xdr:cNvPr id="256" name="楕円 255"/>
        <xdr:cNvSpPr/>
      </xdr:nvSpPr>
      <xdr:spPr>
        <a:xfrm>
          <a:off x="4584700" y="165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41476</xdr:rowOff>
    </xdr:from>
    <xdr:ext cx="534377" cy="259045"/>
    <xdr:sp macro="" textlink="">
      <xdr:nvSpPr>
        <xdr:cNvPr id="257" name="扶助費該当値テキスト"/>
        <xdr:cNvSpPr txBox="1"/>
      </xdr:nvSpPr>
      <xdr:spPr>
        <a:xfrm>
          <a:off x="4686300" y="165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28759</xdr:rowOff>
    </xdr:from>
    <xdr:to>
      <xdr:col>20</xdr:col>
      <xdr:colOff>38100</xdr:colOff>
      <xdr:row>96</xdr:row>
      <xdr:rowOff>130359</xdr:rowOff>
    </xdr:to>
    <xdr:sp macro="" textlink="">
      <xdr:nvSpPr>
        <xdr:cNvPr id="258" name="楕円 257"/>
        <xdr:cNvSpPr/>
      </xdr:nvSpPr>
      <xdr:spPr>
        <a:xfrm>
          <a:off x="3746500" y="164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121486</xdr:rowOff>
    </xdr:from>
    <xdr:ext cx="534377" cy="259045"/>
    <xdr:sp macro="" textlink="">
      <xdr:nvSpPr>
        <xdr:cNvPr id="259" name="テキスト ボックス 258"/>
        <xdr:cNvSpPr txBox="1"/>
      </xdr:nvSpPr>
      <xdr:spPr>
        <a:xfrm>
          <a:off x="3530111" y="165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70707</xdr:rowOff>
    </xdr:from>
    <xdr:to>
      <xdr:col>15</xdr:col>
      <xdr:colOff>101600</xdr:colOff>
      <xdr:row>97</xdr:row>
      <xdr:rowOff>857</xdr:rowOff>
    </xdr:to>
    <xdr:sp macro="" textlink="">
      <xdr:nvSpPr>
        <xdr:cNvPr id="260" name="楕円 259"/>
        <xdr:cNvSpPr/>
      </xdr:nvSpPr>
      <xdr:spPr>
        <a:xfrm>
          <a:off x="2857500" y="16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163434</xdr:rowOff>
    </xdr:from>
    <xdr:ext cx="534377" cy="259045"/>
    <xdr:sp macro="" textlink="">
      <xdr:nvSpPr>
        <xdr:cNvPr id="261" name="テキスト ボックス 260"/>
        <xdr:cNvSpPr txBox="1"/>
      </xdr:nvSpPr>
      <xdr:spPr>
        <a:xfrm>
          <a:off x="2641111" y="166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130011</xdr:rowOff>
    </xdr:from>
    <xdr:to>
      <xdr:col>10</xdr:col>
      <xdr:colOff>165100</xdr:colOff>
      <xdr:row>97</xdr:row>
      <xdr:rowOff>60161</xdr:rowOff>
    </xdr:to>
    <xdr:sp macro="" textlink="">
      <xdr:nvSpPr>
        <xdr:cNvPr id="262" name="楕円 261"/>
        <xdr:cNvSpPr/>
      </xdr:nvSpPr>
      <xdr:spPr>
        <a:xfrm>
          <a:off x="1968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76688</xdr:rowOff>
    </xdr:from>
    <xdr:ext cx="534377" cy="259045"/>
    <xdr:sp macro="" textlink="">
      <xdr:nvSpPr>
        <xdr:cNvPr id="263" name="テキスト ボックス 262"/>
        <xdr:cNvSpPr txBox="1"/>
      </xdr:nvSpPr>
      <xdr:spPr>
        <a:xfrm>
          <a:off x="1752111" y="163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148470</xdr:rowOff>
    </xdr:from>
    <xdr:to>
      <xdr:col>6</xdr:col>
      <xdr:colOff>38100</xdr:colOff>
      <xdr:row>97</xdr:row>
      <xdr:rowOff>78620</xdr:rowOff>
    </xdr:to>
    <xdr:sp macro="" textlink="">
      <xdr:nvSpPr>
        <xdr:cNvPr id="264" name="楕円 263"/>
        <xdr:cNvSpPr/>
      </xdr:nvSpPr>
      <xdr:spPr>
        <a:xfrm>
          <a:off x="1079500" y="1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95147</xdr:rowOff>
    </xdr:from>
    <xdr:ext cx="534377" cy="259045"/>
    <xdr:sp macro="" textlink="">
      <xdr:nvSpPr>
        <xdr:cNvPr id="265" name="テキスト ボックス 264"/>
        <xdr:cNvSpPr txBox="1"/>
      </xdr:nvSpPr>
      <xdr:spPr>
        <a:xfrm>
          <a:off x="863111" y="1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36090</xdr:rowOff>
    </xdr:from>
    <xdr:to>
      <xdr:col>55</xdr:col>
      <xdr:colOff>0</xdr:colOff>
      <xdr:row>36</xdr:row>
      <xdr:rowOff>47781</xdr:rowOff>
    </xdr:to>
    <xdr:cxnSp macro="">
      <xdr:nvCxnSpPr>
        <xdr:cNvPr id="296" name="直線コネクタ 295"/>
        <xdr:cNvCxnSpPr/>
      </xdr:nvCxnSpPr>
      <xdr:spPr>
        <a:xfrm>
          <a:off x="9639300" y="6036840"/>
          <a:ext cx="8382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153851</xdr:rowOff>
    </xdr:from>
    <xdr:to>
      <xdr:col>50</xdr:col>
      <xdr:colOff>114300</xdr:colOff>
      <xdr:row>35</xdr:row>
      <xdr:rowOff>36090</xdr:rowOff>
    </xdr:to>
    <xdr:cxnSp macro="">
      <xdr:nvCxnSpPr>
        <xdr:cNvPr id="299" name="直線コネクタ 298"/>
        <xdr:cNvCxnSpPr/>
      </xdr:nvCxnSpPr>
      <xdr:spPr>
        <a:xfrm>
          <a:off x="8750300" y="598315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153851</xdr:rowOff>
    </xdr:from>
    <xdr:to>
      <xdr:col>45</xdr:col>
      <xdr:colOff>177800</xdr:colOff>
      <xdr:row>37</xdr:row>
      <xdr:rowOff>120563</xdr:rowOff>
    </xdr:to>
    <xdr:cxnSp macro="">
      <xdr:nvCxnSpPr>
        <xdr:cNvPr id="302" name="直線コネクタ 301"/>
        <xdr:cNvCxnSpPr/>
      </xdr:nvCxnSpPr>
      <xdr:spPr>
        <a:xfrm flipV="1">
          <a:off x="7861300" y="5983151"/>
          <a:ext cx="889000" cy="4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53039</xdr:rowOff>
    </xdr:from>
    <xdr:to>
      <xdr:col>41</xdr:col>
      <xdr:colOff>50800</xdr:colOff>
      <xdr:row>37</xdr:row>
      <xdr:rowOff>120563</xdr:rowOff>
    </xdr:to>
    <xdr:cxnSp macro="">
      <xdr:nvCxnSpPr>
        <xdr:cNvPr id="305" name="直線コネクタ 304"/>
        <xdr:cNvCxnSpPr/>
      </xdr:nvCxnSpPr>
      <xdr:spPr>
        <a:xfrm>
          <a:off x="6972300" y="6396689"/>
          <a:ext cx="8890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168431</xdr:rowOff>
    </xdr:from>
    <xdr:to>
      <xdr:col>55</xdr:col>
      <xdr:colOff>50800</xdr:colOff>
      <xdr:row>36</xdr:row>
      <xdr:rowOff>98581</xdr:rowOff>
    </xdr:to>
    <xdr:sp macro="" textlink="">
      <xdr:nvSpPr>
        <xdr:cNvPr id="315" name="楕円 314"/>
        <xdr:cNvSpPr/>
      </xdr:nvSpPr>
      <xdr:spPr>
        <a:xfrm>
          <a:off x="104267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19858</xdr:rowOff>
    </xdr:from>
    <xdr:ext cx="534377" cy="259045"/>
    <xdr:sp macro="" textlink="">
      <xdr:nvSpPr>
        <xdr:cNvPr id="316" name="補助費等該当値テキスト"/>
        <xdr:cNvSpPr txBox="1"/>
      </xdr:nvSpPr>
      <xdr:spPr>
        <a:xfrm>
          <a:off x="10528300" y="60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156740</xdr:rowOff>
    </xdr:from>
    <xdr:to>
      <xdr:col>50</xdr:col>
      <xdr:colOff>165100</xdr:colOff>
      <xdr:row>35</xdr:row>
      <xdr:rowOff>86890</xdr:rowOff>
    </xdr:to>
    <xdr:sp macro="" textlink="">
      <xdr:nvSpPr>
        <xdr:cNvPr id="317" name="楕円 316"/>
        <xdr:cNvSpPr/>
      </xdr:nvSpPr>
      <xdr:spPr>
        <a:xfrm>
          <a:off x="9588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103417</xdr:rowOff>
    </xdr:from>
    <xdr:ext cx="534377" cy="259045"/>
    <xdr:sp macro="" textlink="">
      <xdr:nvSpPr>
        <xdr:cNvPr id="318" name="テキスト ボックス 317"/>
        <xdr:cNvSpPr txBox="1"/>
      </xdr:nvSpPr>
      <xdr:spPr>
        <a:xfrm>
          <a:off x="9372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103051</xdr:rowOff>
    </xdr:from>
    <xdr:to>
      <xdr:col>46</xdr:col>
      <xdr:colOff>38100</xdr:colOff>
      <xdr:row>35</xdr:row>
      <xdr:rowOff>33201</xdr:rowOff>
    </xdr:to>
    <xdr:sp macro="" textlink="">
      <xdr:nvSpPr>
        <xdr:cNvPr id="319" name="楕円 318"/>
        <xdr:cNvSpPr/>
      </xdr:nvSpPr>
      <xdr:spPr>
        <a:xfrm>
          <a:off x="8699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49728</xdr:rowOff>
    </xdr:from>
    <xdr:ext cx="534377" cy="259045"/>
    <xdr:sp macro="" textlink="">
      <xdr:nvSpPr>
        <xdr:cNvPr id="320" name="テキスト ボックス 319"/>
        <xdr:cNvSpPr txBox="1"/>
      </xdr:nvSpPr>
      <xdr:spPr>
        <a:xfrm>
          <a:off x="8483111" y="5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69763</xdr:rowOff>
    </xdr:from>
    <xdr:to>
      <xdr:col>41</xdr:col>
      <xdr:colOff>101600</xdr:colOff>
      <xdr:row>37</xdr:row>
      <xdr:rowOff>171363</xdr:rowOff>
    </xdr:to>
    <xdr:sp macro="" textlink="">
      <xdr:nvSpPr>
        <xdr:cNvPr id="321" name="楕円 320"/>
        <xdr:cNvSpPr/>
      </xdr:nvSpPr>
      <xdr:spPr>
        <a:xfrm>
          <a:off x="78105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162490</xdr:rowOff>
    </xdr:from>
    <xdr:ext cx="534377" cy="259045"/>
    <xdr:sp macro="" textlink="">
      <xdr:nvSpPr>
        <xdr:cNvPr id="322" name="テキスト ボックス 321"/>
        <xdr:cNvSpPr txBox="1"/>
      </xdr:nvSpPr>
      <xdr:spPr>
        <a:xfrm>
          <a:off x="7594111" y="6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2239</xdr:rowOff>
    </xdr:from>
    <xdr:to>
      <xdr:col>36</xdr:col>
      <xdr:colOff>165100</xdr:colOff>
      <xdr:row>37</xdr:row>
      <xdr:rowOff>103839</xdr:rowOff>
    </xdr:to>
    <xdr:sp macro="" textlink="">
      <xdr:nvSpPr>
        <xdr:cNvPr id="323" name="楕円 322"/>
        <xdr:cNvSpPr/>
      </xdr:nvSpPr>
      <xdr:spPr>
        <a:xfrm>
          <a:off x="6921500" y="63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94966</xdr:rowOff>
    </xdr:from>
    <xdr:ext cx="534377" cy="259045"/>
    <xdr:sp macro="" textlink="">
      <xdr:nvSpPr>
        <xdr:cNvPr id="324" name="テキスト ボックス 323"/>
        <xdr:cNvSpPr txBox="1"/>
      </xdr:nvSpPr>
      <xdr:spPr>
        <a:xfrm>
          <a:off x="6705111" y="64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166309</xdr:rowOff>
    </xdr:from>
    <xdr:to>
      <xdr:col>55</xdr:col>
      <xdr:colOff>0</xdr:colOff>
      <xdr:row>56</xdr:row>
      <xdr:rowOff>147937</xdr:rowOff>
    </xdr:to>
    <xdr:cxnSp macro="">
      <xdr:nvCxnSpPr>
        <xdr:cNvPr id="353" name="直線コネクタ 352"/>
        <xdr:cNvCxnSpPr/>
      </xdr:nvCxnSpPr>
      <xdr:spPr>
        <a:xfrm flipV="1">
          <a:off x="9639300" y="9081709"/>
          <a:ext cx="838200" cy="66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147937</xdr:rowOff>
    </xdr:from>
    <xdr:to>
      <xdr:col>50</xdr:col>
      <xdr:colOff>114300</xdr:colOff>
      <xdr:row>57</xdr:row>
      <xdr:rowOff>142268</xdr:rowOff>
    </xdr:to>
    <xdr:cxnSp macro="">
      <xdr:nvCxnSpPr>
        <xdr:cNvPr id="356" name="直線コネクタ 355"/>
        <xdr:cNvCxnSpPr/>
      </xdr:nvCxnSpPr>
      <xdr:spPr>
        <a:xfrm flipV="1">
          <a:off x="8750300" y="9749137"/>
          <a:ext cx="889000" cy="1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142268</xdr:rowOff>
    </xdr:from>
    <xdr:to>
      <xdr:col>45</xdr:col>
      <xdr:colOff>177800</xdr:colOff>
      <xdr:row>58</xdr:row>
      <xdr:rowOff>75707</xdr:rowOff>
    </xdr:to>
    <xdr:cxnSp macro="">
      <xdr:nvCxnSpPr>
        <xdr:cNvPr id="359" name="直線コネクタ 358"/>
        <xdr:cNvCxnSpPr/>
      </xdr:nvCxnSpPr>
      <xdr:spPr>
        <a:xfrm flipV="1">
          <a:off x="7861300" y="9914918"/>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152913</xdr:rowOff>
    </xdr:from>
    <xdr:to>
      <xdr:col>41</xdr:col>
      <xdr:colOff>50800</xdr:colOff>
      <xdr:row>58</xdr:row>
      <xdr:rowOff>75707</xdr:rowOff>
    </xdr:to>
    <xdr:cxnSp macro="">
      <xdr:nvCxnSpPr>
        <xdr:cNvPr id="362" name="直線コネクタ 361"/>
        <xdr:cNvCxnSpPr/>
      </xdr:nvCxnSpPr>
      <xdr:spPr>
        <a:xfrm>
          <a:off x="6972300" y="9411213"/>
          <a:ext cx="8890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115509</xdr:rowOff>
    </xdr:from>
    <xdr:to>
      <xdr:col>55</xdr:col>
      <xdr:colOff>50800</xdr:colOff>
      <xdr:row>53</xdr:row>
      <xdr:rowOff>45659</xdr:rowOff>
    </xdr:to>
    <xdr:sp macro="" textlink="">
      <xdr:nvSpPr>
        <xdr:cNvPr id="372" name="楕円 371"/>
        <xdr:cNvSpPr/>
      </xdr:nvSpPr>
      <xdr:spPr>
        <a:xfrm>
          <a:off x="10426700" y="90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138386</xdr:rowOff>
    </xdr:from>
    <xdr:ext cx="599010" cy="259045"/>
    <xdr:sp macro="" textlink="">
      <xdr:nvSpPr>
        <xdr:cNvPr id="373" name="普通建設事業費該当値テキスト"/>
        <xdr:cNvSpPr txBox="1"/>
      </xdr:nvSpPr>
      <xdr:spPr>
        <a:xfrm>
          <a:off x="10528300" y="88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97137</xdr:rowOff>
    </xdr:from>
    <xdr:to>
      <xdr:col>50</xdr:col>
      <xdr:colOff>165100</xdr:colOff>
      <xdr:row>57</xdr:row>
      <xdr:rowOff>27287</xdr:rowOff>
    </xdr:to>
    <xdr:sp macro="" textlink="">
      <xdr:nvSpPr>
        <xdr:cNvPr id="374" name="楕円 373"/>
        <xdr:cNvSpPr/>
      </xdr:nvSpPr>
      <xdr:spPr>
        <a:xfrm>
          <a:off x="9588500" y="96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43814</xdr:rowOff>
    </xdr:from>
    <xdr:ext cx="534377" cy="259045"/>
    <xdr:sp macro="" textlink="">
      <xdr:nvSpPr>
        <xdr:cNvPr id="375" name="テキスト ボックス 374"/>
        <xdr:cNvSpPr txBox="1"/>
      </xdr:nvSpPr>
      <xdr:spPr>
        <a:xfrm>
          <a:off x="9372111" y="94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91468</xdr:rowOff>
    </xdr:from>
    <xdr:to>
      <xdr:col>46</xdr:col>
      <xdr:colOff>38100</xdr:colOff>
      <xdr:row>58</xdr:row>
      <xdr:rowOff>21618</xdr:rowOff>
    </xdr:to>
    <xdr:sp macro="" textlink="">
      <xdr:nvSpPr>
        <xdr:cNvPr id="376" name="楕円 375"/>
        <xdr:cNvSpPr/>
      </xdr:nvSpPr>
      <xdr:spPr>
        <a:xfrm>
          <a:off x="8699500" y="9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12745</xdr:rowOff>
    </xdr:from>
    <xdr:ext cx="534377" cy="259045"/>
    <xdr:sp macro="" textlink="">
      <xdr:nvSpPr>
        <xdr:cNvPr id="377" name="テキスト ボックス 376"/>
        <xdr:cNvSpPr txBox="1"/>
      </xdr:nvSpPr>
      <xdr:spPr>
        <a:xfrm>
          <a:off x="8483111" y="9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24907</xdr:rowOff>
    </xdr:from>
    <xdr:to>
      <xdr:col>41</xdr:col>
      <xdr:colOff>101600</xdr:colOff>
      <xdr:row>58</xdr:row>
      <xdr:rowOff>126507</xdr:rowOff>
    </xdr:to>
    <xdr:sp macro="" textlink="">
      <xdr:nvSpPr>
        <xdr:cNvPr id="378" name="楕円 377"/>
        <xdr:cNvSpPr/>
      </xdr:nvSpPr>
      <xdr:spPr>
        <a:xfrm>
          <a:off x="78105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117634</xdr:rowOff>
    </xdr:from>
    <xdr:ext cx="534377" cy="259045"/>
    <xdr:sp macro="" textlink="">
      <xdr:nvSpPr>
        <xdr:cNvPr id="379" name="テキスト ボックス 378"/>
        <xdr:cNvSpPr txBox="1"/>
      </xdr:nvSpPr>
      <xdr:spPr>
        <a:xfrm>
          <a:off x="7594111" y="10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102113</xdr:rowOff>
    </xdr:from>
    <xdr:to>
      <xdr:col>36</xdr:col>
      <xdr:colOff>165100</xdr:colOff>
      <xdr:row>55</xdr:row>
      <xdr:rowOff>32263</xdr:rowOff>
    </xdr:to>
    <xdr:sp macro="" textlink="">
      <xdr:nvSpPr>
        <xdr:cNvPr id="380" name="楕円 379"/>
        <xdr:cNvSpPr/>
      </xdr:nvSpPr>
      <xdr:spPr>
        <a:xfrm>
          <a:off x="6921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48790</xdr:rowOff>
    </xdr:from>
    <xdr:ext cx="534377" cy="259045"/>
    <xdr:sp macro="" textlink="">
      <xdr:nvSpPr>
        <xdr:cNvPr id="381" name="テキスト ボックス 380"/>
        <xdr:cNvSpPr txBox="1"/>
      </xdr:nvSpPr>
      <xdr:spPr>
        <a:xfrm>
          <a:off x="6705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45920</xdr:rowOff>
    </xdr:from>
    <xdr:to>
      <xdr:col>55</xdr:col>
      <xdr:colOff>0</xdr:colOff>
      <xdr:row>76</xdr:row>
      <xdr:rowOff>143281</xdr:rowOff>
    </xdr:to>
    <xdr:cxnSp macro="">
      <xdr:nvCxnSpPr>
        <xdr:cNvPr id="412" name="直線コネクタ 411"/>
        <xdr:cNvCxnSpPr/>
      </xdr:nvCxnSpPr>
      <xdr:spPr>
        <a:xfrm flipV="1">
          <a:off x="9639300" y="12218870"/>
          <a:ext cx="8382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143281</xdr:rowOff>
    </xdr:from>
    <xdr:to>
      <xdr:col>50</xdr:col>
      <xdr:colOff>114300</xdr:colOff>
      <xdr:row>79</xdr:row>
      <xdr:rowOff>18008</xdr:rowOff>
    </xdr:to>
    <xdr:cxnSp macro="">
      <xdr:nvCxnSpPr>
        <xdr:cNvPr id="415" name="直線コネクタ 414"/>
        <xdr:cNvCxnSpPr/>
      </xdr:nvCxnSpPr>
      <xdr:spPr>
        <a:xfrm flipV="1">
          <a:off x="8750300" y="13173481"/>
          <a:ext cx="889000" cy="3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18008</xdr:rowOff>
    </xdr:from>
    <xdr:to>
      <xdr:col>45</xdr:col>
      <xdr:colOff>177800</xdr:colOff>
      <xdr:row>79</xdr:row>
      <xdr:rowOff>35807</xdr:rowOff>
    </xdr:to>
    <xdr:cxnSp macro="">
      <xdr:nvCxnSpPr>
        <xdr:cNvPr id="418" name="直線コネクタ 417"/>
        <xdr:cNvCxnSpPr/>
      </xdr:nvCxnSpPr>
      <xdr:spPr>
        <a:xfrm flipV="1">
          <a:off x="7861300" y="1356255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97659</xdr:rowOff>
    </xdr:from>
    <xdr:to>
      <xdr:col>41</xdr:col>
      <xdr:colOff>50800</xdr:colOff>
      <xdr:row>79</xdr:row>
      <xdr:rowOff>35807</xdr:rowOff>
    </xdr:to>
    <xdr:cxnSp macro="">
      <xdr:nvCxnSpPr>
        <xdr:cNvPr id="421" name="直線コネクタ 420"/>
        <xdr:cNvCxnSpPr/>
      </xdr:nvCxnSpPr>
      <xdr:spPr>
        <a:xfrm>
          <a:off x="6972300" y="12784959"/>
          <a:ext cx="889000" cy="7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166570</xdr:rowOff>
    </xdr:from>
    <xdr:to>
      <xdr:col>55</xdr:col>
      <xdr:colOff>50800</xdr:colOff>
      <xdr:row>71</xdr:row>
      <xdr:rowOff>96720</xdr:rowOff>
    </xdr:to>
    <xdr:sp macro="" textlink="">
      <xdr:nvSpPr>
        <xdr:cNvPr id="431" name="楕円 430"/>
        <xdr:cNvSpPr/>
      </xdr:nvSpPr>
      <xdr:spPr>
        <a:xfrm>
          <a:off x="104267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119597</xdr:rowOff>
    </xdr:from>
    <xdr:ext cx="599010" cy="259045"/>
    <xdr:sp macro="" textlink="">
      <xdr:nvSpPr>
        <xdr:cNvPr id="432" name="普通建設事業費 （ うち新規整備　）該当値テキスト"/>
        <xdr:cNvSpPr txBox="1"/>
      </xdr:nvSpPr>
      <xdr:spPr>
        <a:xfrm>
          <a:off x="10528300" y="1212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92481</xdr:rowOff>
    </xdr:from>
    <xdr:to>
      <xdr:col>50</xdr:col>
      <xdr:colOff>165100</xdr:colOff>
      <xdr:row>77</xdr:row>
      <xdr:rowOff>22631</xdr:rowOff>
    </xdr:to>
    <xdr:sp macro="" textlink="">
      <xdr:nvSpPr>
        <xdr:cNvPr id="433" name="楕円 432"/>
        <xdr:cNvSpPr/>
      </xdr:nvSpPr>
      <xdr:spPr>
        <a:xfrm>
          <a:off x="9588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39158</xdr:rowOff>
    </xdr:from>
    <xdr:ext cx="534377" cy="259045"/>
    <xdr:sp macro="" textlink="">
      <xdr:nvSpPr>
        <xdr:cNvPr id="434" name="テキスト ボックス 433"/>
        <xdr:cNvSpPr txBox="1"/>
      </xdr:nvSpPr>
      <xdr:spPr>
        <a:xfrm>
          <a:off x="9372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138658</xdr:rowOff>
    </xdr:from>
    <xdr:to>
      <xdr:col>46</xdr:col>
      <xdr:colOff>38100</xdr:colOff>
      <xdr:row>79</xdr:row>
      <xdr:rowOff>68808</xdr:rowOff>
    </xdr:to>
    <xdr:sp macro="" textlink="">
      <xdr:nvSpPr>
        <xdr:cNvPr id="435" name="楕円 434"/>
        <xdr:cNvSpPr/>
      </xdr:nvSpPr>
      <xdr:spPr>
        <a:xfrm>
          <a:off x="8699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59935</xdr:rowOff>
    </xdr:from>
    <xdr:ext cx="469744" cy="259045"/>
    <xdr:sp macro="" textlink="">
      <xdr:nvSpPr>
        <xdr:cNvPr id="436" name="テキスト ボックス 435"/>
        <xdr:cNvSpPr txBox="1"/>
      </xdr:nvSpPr>
      <xdr:spPr>
        <a:xfrm>
          <a:off x="8515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156457</xdr:rowOff>
    </xdr:from>
    <xdr:to>
      <xdr:col>41</xdr:col>
      <xdr:colOff>101600</xdr:colOff>
      <xdr:row>79</xdr:row>
      <xdr:rowOff>86607</xdr:rowOff>
    </xdr:to>
    <xdr:sp macro="" textlink="">
      <xdr:nvSpPr>
        <xdr:cNvPr id="437" name="楕円 436"/>
        <xdr:cNvSpPr/>
      </xdr:nvSpPr>
      <xdr:spPr>
        <a:xfrm>
          <a:off x="7810500" y="13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77734</xdr:rowOff>
    </xdr:from>
    <xdr:ext cx="469744" cy="259045"/>
    <xdr:sp macro="" textlink="">
      <xdr:nvSpPr>
        <xdr:cNvPr id="438" name="テキスト ボックス 437"/>
        <xdr:cNvSpPr txBox="1"/>
      </xdr:nvSpPr>
      <xdr:spPr>
        <a:xfrm>
          <a:off x="7626428" y="136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46859</xdr:rowOff>
    </xdr:from>
    <xdr:to>
      <xdr:col>36</xdr:col>
      <xdr:colOff>165100</xdr:colOff>
      <xdr:row>74</xdr:row>
      <xdr:rowOff>148459</xdr:rowOff>
    </xdr:to>
    <xdr:sp macro="" textlink="">
      <xdr:nvSpPr>
        <xdr:cNvPr id="439" name="楕円 438"/>
        <xdr:cNvSpPr/>
      </xdr:nvSpPr>
      <xdr:spPr>
        <a:xfrm>
          <a:off x="6921500" y="127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164986</xdr:rowOff>
    </xdr:from>
    <xdr:ext cx="534377" cy="259045"/>
    <xdr:sp macro="" textlink="">
      <xdr:nvSpPr>
        <xdr:cNvPr id="440" name="テキスト ボックス 439"/>
        <xdr:cNvSpPr txBox="1"/>
      </xdr:nvSpPr>
      <xdr:spPr>
        <a:xfrm>
          <a:off x="6705111" y="125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79400</xdr:rowOff>
    </xdr:from>
    <xdr:to>
      <xdr:col>55</xdr:col>
      <xdr:colOff>0</xdr:colOff>
      <xdr:row>98</xdr:row>
      <xdr:rowOff>80735</xdr:rowOff>
    </xdr:to>
    <xdr:cxnSp macro="">
      <xdr:nvCxnSpPr>
        <xdr:cNvPr id="469" name="直線コネクタ 468"/>
        <xdr:cNvCxnSpPr/>
      </xdr:nvCxnSpPr>
      <xdr:spPr>
        <a:xfrm>
          <a:off x="9639300" y="16881500"/>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97943</xdr:rowOff>
    </xdr:from>
    <xdr:to>
      <xdr:col>50</xdr:col>
      <xdr:colOff>114300</xdr:colOff>
      <xdr:row>98</xdr:row>
      <xdr:rowOff>79400</xdr:rowOff>
    </xdr:to>
    <xdr:cxnSp macro="">
      <xdr:nvCxnSpPr>
        <xdr:cNvPr id="472" name="直線コネクタ 471"/>
        <xdr:cNvCxnSpPr/>
      </xdr:nvCxnSpPr>
      <xdr:spPr>
        <a:xfrm>
          <a:off x="8750300" y="16728593"/>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97943</xdr:rowOff>
    </xdr:from>
    <xdr:to>
      <xdr:col>45</xdr:col>
      <xdr:colOff>177800</xdr:colOff>
      <xdr:row>98</xdr:row>
      <xdr:rowOff>55817</xdr:rowOff>
    </xdr:to>
    <xdr:cxnSp macro="">
      <xdr:nvCxnSpPr>
        <xdr:cNvPr id="475" name="直線コネクタ 474"/>
        <xdr:cNvCxnSpPr/>
      </xdr:nvCxnSpPr>
      <xdr:spPr>
        <a:xfrm flipV="1">
          <a:off x="7861300" y="16728593"/>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140919</xdr:rowOff>
    </xdr:from>
    <xdr:to>
      <xdr:col>41</xdr:col>
      <xdr:colOff>50800</xdr:colOff>
      <xdr:row>98</xdr:row>
      <xdr:rowOff>55817</xdr:rowOff>
    </xdr:to>
    <xdr:cxnSp macro="">
      <xdr:nvCxnSpPr>
        <xdr:cNvPr id="478" name="直線コネクタ 477"/>
        <xdr:cNvCxnSpPr/>
      </xdr:nvCxnSpPr>
      <xdr:spPr>
        <a:xfrm>
          <a:off x="6972300" y="16771569"/>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29935</xdr:rowOff>
    </xdr:from>
    <xdr:to>
      <xdr:col>55</xdr:col>
      <xdr:colOff>50800</xdr:colOff>
      <xdr:row>98</xdr:row>
      <xdr:rowOff>131535</xdr:rowOff>
    </xdr:to>
    <xdr:sp macro="" textlink="">
      <xdr:nvSpPr>
        <xdr:cNvPr id="488" name="楕円 487"/>
        <xdr:cNvSpPr/>
      </xdr:nvSpPr>
      <xdr:spPr>
        <a:xfrm>
          <a:off x="10426700" y="168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116312</xdr:rowOff>
    </xdr:from>
    <xdr:ext cx="534377" cy="259045"/>
    <xdr:sp macro="" textlink="">
      <xdr:nvSpPr>
        <xdr:cNvPr id="489" name="普通建設事業費 （ うち更新整備　）該当値テキスト"/>
        <xdr:cNvSpPr txBox="1"/>
      </xdr:nvSpPr>
      <xdr:spPr>
        <a:xfrm>
          <a:off x="10528300" y="1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28600</xdr:rowOff>
    </xdr:from>
    <xdr:to>
      <xdr:col>50</xdr:col>
      <xdr:colOff>165100</xdr:colOff>
      <xdr:row>98</xdr:row>
      <xdr:rowOff>130200</xdr:rowOff>
    </xdr:to>
    <xdr:sp macro="" textlink="">
      <xdr:nvSpPr>
        <xdr:cNvPr id="490" name="楕円 489"/>
        <xdr:cNvSpPr/>
      </xdr:nvSpPr>
      <xdr:spPr>
        <a:xfrm>
          <a:off x="9588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121327</xdr:rowOff>
    </xdr:from>
    <xdr:ext cx="534377" cy="259045"/>
    <xdr:sp macro="" textlink="">
      <xdr:nvSpPr>
        <xdr:cNvPr id="491" name="テキスト ボックス 490"/>
        <xdr:cNvSpPr txBox="1"/>
      </xdr:nvSpPr>
      <xdr:spPr>
        <a:xfrm>
          <a:off x="9372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47143</xdr:rowOff>
    </xdr:from>
    <xdr:to>
      <xdr:col>46</xdr:col>
      <xdr:colOff>38100</xdr:colOff>
      <xdr:row>97</xdr:row>
      <xdr:rowOff>148743</xdr:rowOff>
    </xdr:to>
    <xdr:sp macro="" textlink="">
      <xdr:nvSpPr>
        <xdr:cNvPr id="492" name="楕円 491"/>
        <xdr:cNvSpPr/>
      </xdr:nvSpPr>
      <xdr:spPr>
        <a:xfrm>
          <a:off x="8699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139870</xdr:rowOff>
    </xdr:from>
    <xdr:ext cx="534377" cy="259045"/>
    <xdr:sp macro="" textlink="">
      <xdr:nvSpPr>
        <xdr:cNvPr id="493" name="テキスト ボックス 492"/>
        <xdr:cNvSpPr txBox="1"/>
      </xdr:nvSpPr>
      <xdr:spPr>
        <a:xfrm>
          <a:off x="8483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5017</xdr:rowOff>
    </xdr:from>
    <xdr:to>
      <xdr:col>41</xdr:col>
      <xdr:colOff>101600</xdr:colOff>
      <xdr:row>98</xdr:row>
      <xdr:rowOff>106617</xdr:rowOff>
    </xdr:to>
    <xdr:sp macro="" textlink="">
      <xdr:nvSpPr>
        <xdr:cNvPr id="494" name="楕円 493"/>
        <xdr:cNvSpPr/>
      </xdr:nvSpPr>
      <xdr:spPr>
        <a:xfrm>
          <a:off x="78105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97744</xdr:rowOff>
    </xdr:from>
    <xdr:ext cx="534377" cy="259045"/>
    <xdr:sp macro="" textlink="">
      <xdr:nvSpPr>
        <xdr:cNvPr id="495" name="テキスト ボックス 494"/>
        <xdr:cNvSpPr txBox="1"/>
      </xdr:nvSpPr>
      <xdr:spPr>
        <a:xfrm>
          <a:off x="7594111" y="16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90119</xdr:rowOff>
    </xdr:from>
    <xdr:to>
      <xdr:col>36</xdr:col>
      <xdr:colOff>165100</xdr:colOff>
      <xdr:row>98</xdr:row>
      <xdr:rowOff>20269</xdr:rowOff>
    </xdr:to>
    <xdr:sp macro="" textlink="">
      <xdr:nvSpPr>
        <xdr:cNvPr id="496" name="楕円 495"/>
        <xdr:cNvSpPr/>
      </xdr:nvSpPr>
      <xdr:spPr>
        <a:xfrm>
          <a:off x="6921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11396</xdr:rowOff>
    </xdr:from>
    <xdr:ext cx="534377" cy="259045"/>
    <xdr:sp macro="" textlink="">
      <xdr:nvSpPr>
        <xdr:cNvPr id="497" name="テキスト ボックス 496"/>
        <xdr:cNvSpPr txBox="1"/>
      </xdr:nvSpPr>
      <xdr:spPr>
        <a:xfrm>
          <a:off x="6705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34784</xdr:rowOff>
    </xdr:from>
    <xdr:to>
      <xdr:col>85</xdr:col>
      <xdr:colOff>127000</xdr:colOff>
      <xdr:row>39</xdr:row>
      <xdr:rowOff>41570</xdr:rowOff>
    </xdr:to>
    <xdr:cxnSp macro="">
      <xdr:nvCxnSpPr>
        <xdr:cNvPr id="526" name="直線コネクタ 525"/>
        <xdr:cNvCxnSpPr/>
      </xdr:nvCxnSpPr>
      <xdr:spPr>
        <a:xfrm flipV="1">
          <a:off x="15481300" y="6721334"/>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41570</xdr:rowOff>
    </xdr:from>
    <xdr:to>
      <xdr:col>81</xdr:col>
      <xdr:colOff>50800</xdr:colOff>
      <xdr:row>39</xdr:row>
      <xdr:rowOff>44450</xdr:rowOff>
    </xdr:to>
    <xdr:cxnSp macro="">
      <xdr:nvCxnSpPr>
        <xdr:cNvPr id="529" name="直線コネクタ 528"/>
        <xdr:cNvCxnSpPr/>
      </xdr:nvCxnSpPr>
      <xdr:spPr>
        <a:xfrm flipV="1">
          <a:off x="14592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155434</xdr:rowOff>
    </xdr:from>
    <xdr:to>
      <xdr:col>85</xdr:col>
      <xdr:colOff>177800</xdr:colOff>
      <xdr:row>39</xdr:row>
      <xdr:rowOff>85584</xdr:rowOff>
    </xdr:to>
    <xdr:sp macro="" textlink="">
      <xdr:nvSpPr>
        <xdr:cNvPr id="545" name="楕円 544"/>
        <xdr:cNvSpPr/>
      </xdr:nvSpPr>
      <xdr:spPr>
        <a:xfrm>
          <a:off x="162687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114811</xdr:rowOff>
    </xdr:from>
    <xdr:ext cx="469744" cy="259045"/>
    <xdr:sp macro="" textlink="">
      <xdr:nvSpPr>
        <xdr:cNvPr id="546" name="災害復旧事業費該当値テキスト"/>
        <xdr:cNvSpPr txBox="1"/>
      </xdr:nvSpPr>
      <xdr:spPr>
        <a:xfrm>
          <a:off x="16370300" y="64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162220</xdr:rowOff>
    </xdr:from>
    <xdr:to>
      <xdr:col>81</xdr:col>
      <xdr:colOff>101600</xdr:colOff>
      <xdr:row>39</xdr:row>
      <xdr:rowOff>92370</xdr:rowOff>
    </xdr:to>
    <xdr:sp macro="" textlink="">
      <xdr:nvSpPr>
        <xdr:cNvPr id="547" name="楕円 546"/>
        <xdr:cNvSpPr/>
      </xdr:nvSpPr>
      <xdr:spPr>
        <a:xfrm>
          <a:off x="15430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108897</xdr:rowOff>
    </xdr:from>
    <xdr:ext cx="378565" cy="259045"/>
    <xdr:sp macro="" textlink="">
      <xdr:nvSpPr>
        <xdr:cNvPr id="548" name="テキスト ボックス 547"/>
        <xdr:cNvSpPr txBox="1"/>
      </xdr:nvSpPr>
      <xdr:spPr>
        <a:xfrm>
          <a:off x="15292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104217</xdr:rowOff>
    </xdr:from>
    <xdr:to>
      <xdr:col>85</xdr:col>
      <xdr:colOff>127000</xdr:colOff>
      <xdr:row>77</xdr:row>
      <xdr:rowOff>105384</xdr:rowOff>
    </xdr:to>
    <xdr:cxnSp macro="">
      <xdr:nvCxnSpPr>
        <xdr:cNvPr id="632" name="直線コネクタ 631"/>
        <xdr:cNvCxnSpPr/>
      </xdr:nvCxnSpPr>
      <xdr:spPr>
        <a:xfrm flipV="1">
          <a:off x="15481300" y="13305867"/>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89269</xdr:rowOff>
    </xdr:from>
    <xdr:to>
      <xdr:col>81</xdr:col>
      <xdr:colOff>50800</xdr:colOff>
      <xdr:row>77</xdr:row>
      <xdr:rowOff>105384</xdr:rowOff>
    </xdr:to>
    <xdr:cxnSp macro="">
      <xdr:nvCxnSpPr>
        <xdr:cNvPr id="635" name="直線コネクタ 634"/>
        <xdr:cNvCxnSpPr/>
      </xdr:nvCxnSpPr>
      <xdr:spPr>
        <a:xfrm>
          <a:off x="14592300" y="13290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86957</xdr:rowOff>
    </xdr:from>
    <xdr:to>
      <xdr:col>76</xdr:col>
      <xdr:colOff>114300</xdr:colOff>
      <xdr:row>77</xdr:row>
      <xdr:rowOff>89269</xdr:rowOff>
    </xdr:to>
    <xdr:cxnSp macro="">
      <xdr:nvCxnSpPr>
        <xdr:cNvPr id="638" name="直線コネクタ 637"/>
        <xdr:cNvCxnSpPr/>
      </xdr:nvCxnSpPr>
      <xdr:spPr>
        <a:xfrm>
          <a:off x="13703300" y="13288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4801</xdr:rowOff>
    </xdr:from>
    <xdr:to>
      <xdr:col>71</xdr:col>
      <xdr:colOff>177800</xdr:colOff>
      <xdr:row>77</xdr:row>
      <xdr:rowOff>86957</xdr:rowOff>
    </xdr:to>
    <xdr:cxnSp macro="">
      <xdr:nvCxnSpPr>
        <xdr:cNvPr id="641" name="直線コネクタ 640"/>
        <xdr:cNvCxnSpPr/>
      </xdr:nvCxnSpPr>
      <xdr:spPr>
        <a:xfrm>
          <a:off x="12814300" y="13206451"/>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53417</xdr:rowOff>
    </xdr:from>
    <xdr:to>
      <xdr:col>85</xdr:col>
      <xdr:colOff>177800</xdr:colOff>
      <xdr:row>77</xdr:row>
      <xdr:rowOff>155017</xdr:rowOff>
    </xdr:to>
    <xdr:sp macro="" textlink="">
      <xdr:nvSpPr>
        <xdr:cNvPr id="651" name="楕円 650"/>
        <xdr:cNvSpPr/>
      </xdr:nvSpPr>
      <xdr:spPr>
        <a:xfrm>
          <a:off x="16268700" y="132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139794</xdr:rowOff>
    </xdr:from>
    <xdr:ext cx="534377" cy="259045"/>
    <xdr:sp macro="" textlink="">
      <xdr:nvSpPr>
        <xdr:cNvPr id="652" name="公債費該当値テキスト"/>
        <xdr:cNvSpPr txBox="1"/>
      </xdr:nvSpPr>
      <xdr:spPr>
        <a:xfrm>
          <a:off x="16370300"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54584</xdr:rowOff>
    </xdr:from>
    <xdr:to>
      <xdr:col>81</xdr:col>
      <xdr:colOff>101600</xdr:colOff>
      <xdr:row>77</xdr:row>
      <xdr:rowOff>156184</xdr:rowOff>
    </xdr:to>
    <xdr:sp macro="" textlink="">
      <xdr:nvSpPr>
        <xdr:cNvPr id="653" name="楕円 652"/>
        <xdr:cNvSpPr/>
      </xdr:nvSpPr>
      <xdr:spPr>
        <a:xfrm>
          <a:off x="15430500" y="132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147311</xdr:rowOff>
    </xdr:from>
    <xdr:ext cx="534377" cy="259045"/>
    <xdr:sp macro="" textlink="">
      <xdr:nvSpPr>
        <xdr:cNvPr id="654" name="テキスト ボックス 653"/>
        <xdr:cNvSpPr txBox="1"/>
      </xdr:nvSpPr>
      <xdr:spPr>
        <a:xfrm>
          <a:off x="15214111" y="133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38469</xdr:rowOff>
    </xdr:from>
    <xdr:to>
      <xdr:col>76</xdr:col>
      <xdr:colOff>165100</xdr:colOff>
      <xdr:row>77</xdr:row>
      <xdr:rowOff>140069</xdr:rowOff>
    </xdr:to>
    <xdr:sp macro="" textlink="">
      <xdr:nvSpPr>
        <xdr:cNvPr id="655" name="楕円 654"/>
        <xdr:cNvSpPr/>
      </xdr:nvSpPr>
      <xdr:spPr>
        <a:xfrm>
          <a:off x="14541500" y="132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131196</xdr:rowOff>
    </xdr:from>
    <xdr:ext cx="534377" cy="259045"/>
    <xdr:sp macro="" textlink="">
      <xdr:nvSpPr>
        <xdr:cNvPr id="656" name="テキスト ボックス 655"/>
        <xdr:cNvSpPr txBox="1"/>
      </xdr:nvSpPr>
      <xdr:spPr>
        <a:xfrm>
          <a:off x="14325111" y="13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36157</xdr:rowOff>
    </xdr:from>
    <xdr:to>
      <xdr:col>72</xdr:col>
      <xdr:colOff>38100</xdr:colOff>
      <xdr:row>77</xdr:row>
      <xdr:rowOff>137757</xdr:rowOff>
    </xdr:to>
    <xdr:sp macro="" textlink="">
      <xdr:nvSpPr>
        <xdr:cNvPr id="657" name="楕円 656"/>
        <xdr:cNvSpPr/>
      </xdr:nvSpPr>
      <xdr:spPr>
        <a:xfrm>
          <a:off x="13652500" y="132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128884</xdr:rowOff>
    </xdr:from>
    <xdr:ext cx="534377" cy="259045"/>
    <xdr:sp macro="" textlink="">
      <xdr:nvSpPr>
        <xdr:cNvPr id="658" name="テキスト ボックス 657"/>
        <xdr:cNvSpPr txBox="1"/>
      </xdr:nvSpPr>
      <xdr:spPr>
        <a:xfrm>
          <a:off x="13436111" y="133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125451</xdr:rowOff>
    </xdr:from>
    <xdr:to>
      <xdr:col>67</xdr:col>
      <xdr:colOff>101600</xdr:colOff>
      <xdr:row>77</xdr:row>
      <xdr:rowOff>55601</xdr:rowOff>
    </xdr:to>
    <xdr:sp macro="" textlink="">
      <xdr:nvSpPr>
        <xdr:cNvPr id="659" name="楕円 658"/>
        <xdr:cNvSpPr/>
      </xdr:nvSpPr>
      <xdr:spPr>
        <a:xfrm>
          <a:off x="12763500" y="131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46728</xdr:rowOff>
    </xdr:from>
    <xdr:ext cx="534377" cy="259045"/>
    <xdr:sp macro="" textlink="">
      <xdr:nvSpPr>
        <xdr:cNvPr id="660" name="テキスト ボックス 659"/>
        <xdr:cNvSpPr txBox="1"/>
      </xdr:nvSpPr>
      <xdr:spPr>
        <a:xfrm>
          <a:off x="12547111" y="13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881</xdr:rowOff>
    </xdr:from>
    <xdr:to>
      <xdr:col>85</xdr:col>
      <xdr:colOff>127000</xdr:colOff>
      <xdr:row>99</xdr:row>
      <xdr:rowOff>30001</xdr:rowOff>
    </xdr:to>
    <xdr:cxnSp macro="">
      <xdr:nvCxnSpPr>
        <xdr:cNvPr id="689" name="直線コネクタ 688"/>
        <xdr:cNvCxnSpPr/>
      </xdr:nvCxnSpPr>
      <xdr:spPr>
        <a:xfrm>
          <a:off x="15481300" y="16974431"/>
          <a:ext cx="8382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171171</xdr:rowOff>
    </xdr:from>
    <xdr:to>
      <xdr:col>81</xdr:col>
      <xdr:colOff>50800</xdr:colOff>
      <xdr:row>99</xdr:row>
      <xdr:rowOff>881</xdr:rowOff>
    </xdr:to>
    <xdr:cxnSp macro="">
      <xdr:nvCxnSpPr>
        <xdr:cNvPr id="692" name="直線コネクタ 691"/>
        <xdr:cNvCxnSpPr/>
      </xdr:nvCxnSpPr>
      <xdr:spPr>
        <a:xfrm>
          <a:off x="14592300" y="16973271"/>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171171</xdr:rowOff>
    </xdr:from>
    <xdr:to>
      <xdr:col>76</xdr:col>
      <xdr:colOff>114300</xdr:colOff>
      <xdr:row>99</xdr:row>
      <xdr:rowOff>17143</xdr:rowOff>
    </xdr:to>
    <xdr:cxnSp macro="">
      <xdr:nvCxnSpPr>
        <xdr:cNvPr id="695" name="直線コネクタ 694"/>
        <xdr:cNvCxnSpPr/>
      </xdr:nvCxnSpPr>
      <xdr:spPr>
        <a:xfrm flipV="1">
          <a:off x="13703300" y="16973271"/>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17143</xdr:rowOff>
    </xdr:from>
    <xdr:to>
      <xdr:col>71</xdr:col>
      <xdr:colOff>177800</xdr:colOff>
      <xdr:row>99</xdr:row>
      <xdr:rowOff>21309</xdr:rowOff>
    </xdr:to>
    <xdr:cxnSp macro="">
      <xdr:nvCxnSpPr>
        <xdr:cNvPr id="698" name="直線コネクタ 697"/>
        <xdr:cNvCxnSpPr/>
      </xdr:nvCxnSpPr>
      <xdr:spPr>
        <a:xfrm flipV="1">
          <a:off x="12814300" y="16990693"/>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150651</xdr:rowOff>
    </xdr:from>
    <xdr:to>
      <xdr:col>85</xdr:col>
      <xdr:colOff>177800</xdr:colOff>
      <xdr:row>99</xdr:row>
      <xdr:rowOff>80801</xdr:rowOff>
    </xdr:to>
    <xdr:sp macro="" textlink="">
      <xdr:nvSpPr>
        <xdr:cNvPr id="708" name="楕円 707"/>
        <xdr:cNvSpPr/>
      </xdr:nvSpPr>
      <xdr:spPr>
        <a:xfrm>
          <a:off x="16268700" y="16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121531</xdr:rowOff>
    </xdr:from>
    <xdr:to>
      <xdr:col>81</xdr:col>
      <xdr:colOff>101600</xdr:colOff>
      <xdr:row>99</xdr:row>
      <xdr:rowOff>51681</xdr:rowOff>
    </xdr:to>
    <xdr:sp macro="" textlink="">
      <xdr:nvSpPr>
        <xdr:cNvPr id="710" name="楕円 709"/>
        <xdr:cNvSpPr/>
      </xdr:nvSpPr>
      <xdr:spPr>
        <a:xfrm>
          <a:off x="15430500" y="169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68208</xdr:rowOff>
    </xdr:from>
    <xdr:ext cx="534377" cy="259045"/>
    <xdr:sp macro="" textlink="">
      <xdr:nvSpPr>
        <xdr:cNvPr id="711" name="テキスト ボックス 710"/>
        <xdr:cNvSpPr txBox="1"/>
      </xdr:nvSpPr>
      <xdr:spPr>
        <a:xfrm>
          <a:off x="15214111" y="1669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120371</xdr:rowOff>
    </xdr:from>
    <xdr:to>
      <xdr:col>76</xdr:col>
      <xdr:colOff>165100</xdr:colOff>
      <xdr:row>99</xdr:row>
      <xdr:rowOff>50521</xdr:rowOff>
    </xdr:to>
    <xdr:sp macro="" textlink="">
      <xdr:nvSpPr>
        <xdr:cNvPr id="712" name="楕円 711"/>
        <xdr:cNvSpPr/>
      </xdr:nvSpPr>
      <xdr:spPr>
        <a:xfrm>
          <a:off x="14541500" y="169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67048</xdr:rowOff>
    </xdr:from>
    <xdr:ext cx="534377" cy="259045"/>
    <xdr:sp macro="" textlink="">
      <xdr:nvSpPr>
        <xdr:cNvPr id="713" name="テキスト ボックス 712"/>
        <xdr:cNvSpPr txBox="1"/>
      </xdr:nvSpPr>
      <xdr:spPr>
        <a:xfrm>
          <a:off x="14325111" y="166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137793</xdr:rowOff>
    </xdr:from>
    <xdr:to>
      <xdr:col>72</xdr:col>
      <xdr:colOff>38100</xdr:colOff>
      <xdr:row>99</xdr:row>
      <xdr:rowOff>67943</xdr:rowOff>
    </xdr:to>
    <xdr:sp macro="" textlink="">
      <xdr:nvSpPr>
        <xdr:cNvPr id="714" name="楕円 713"/>
        <xdr:cNvSpPr/>
      </xdr:nvSpPr>
      <xdr:spPr>
        <a:xfrm>
          <a:off x="13652500" y="169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84470</xdr:rowOff>
    </xdr:from>
    <xdr:ext cx="534377" cy="259045"/>
    <xdr:sp macro="" textlink="">
      <xdr:nvSpPr>
        <xdr:cNvPr id="715" name="テキスト ボックス 714"/>
        <xdr:cNvSpPr txBox="1"/>
      </xdr:nvSpPr>
      <xdr:spPr>
        <a:xfrm>
          <a:off x="13436111" y="1671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141959</xdr:rowOff>
    </xdr:from>
    <xdr:to>
      <xdr:col>67</xdr:col>
      <xdr:colOff>101600</xdr:colOff>
      <xdr:row>99</xdr:row>
      <xdr:rowOff>72109</xdr:rowOff>
    </xdr:to>
    <xdr:sp macro="" textlink="">
      <xdr:nvSpPr>
        <xdr:cNvPr id="716" name="楕円 715"/>
        <xdr:cNvSpPr/>
      </xdr:nvSpPr>
      <xdr:spPr>
        <a:xfrm>
          <a:off x="12763500" y="16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63236</xdr:rowOff>
    </xdr:from>
    <xdr:ext cx="534377" cy="259045"/>
    <xdr:sp macro="" textlink="">
      <xdr:nvSpPr>
        <xdr:cNvPr id="717" name="テキスト ボックス 716"/>
        <xdr:cNvSpPr txBox="1"/>
      </xdr:nvSpPr>
      <xdr:spPr>
        <a:xfrm>
          <a:off x="12547111" y="17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86573</xdr:rowOff>
    </xdr:from>
    <xdr:to>
      <xdr:col>116</xdr:col>
      <xdr:colOff>63500</xdr:colOff>
      <xdr:row>38</xdr:row>
      <xdr:rowOff>139700</xdr:rowOff>
    </xdr:to>
    <xdr:cxnSp macro="">
      <xdr:nvCxnSpPr>
        <xdr:cNvPr id="744" name="直線コネクタ 743"/>
        <xdr:cNvCxnSpPr/>
      </xdr:nvCxnSpPr>
      <xdr:spPr>
        <a:xfrm flipV="1">
          <a:off x="21323300" y="6258773"/>
          <a:ext cx="8382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35773</xdr:rowOff>
    </xdr:from>
    <xdr:to>
      <xdr:col>116</xdr:col>
      <xdr:colOff>114300</xdr:colOff>
      <xdr:row>36</xdr:row>
      <xdr:rowOff>137373</xdr:rowOff>
    </xdr:to>
    <xdr:sp macro="" textlink="">
      <xdr:nvSpPr>
        <xdr:cNvPr id="763" name="楕円 762"/>
        <xdr:cNvSpPr/>
      </xdr:nvSpPr>
      <xdr:spPr>
        <a:xfrm>
          <a:off x="221107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58650</xdr:rowOff>
    </xdr:from>
    <xdr:ext cx="469744" cy="259045"/>
    <xdr:sp macro="" textlink="">
      <xdr:nvSpPr>
        <xdr:cNvPr id="764" name="投資及び出資金該当値テキスト"/>
        <xdr:cNvSpPr txBox="1"/>
      </xdr:nvSpPr>
      <xdr:spPr>
        <a:xfrm>
          <a:off x="22212300" y="60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139609</xdr:rowOff>
    </xdr:to>
    <xdr:cxnSp macro="">
      <xdr:nvCxnSpPr>
        <xdr:cNvPr id="799" name="直線コネクタ 798"/>
        <xdr:cNvCxnSpPr/>
      </xdr:nvCxnSpPr>
      <xdr:spPr>
        <a:xfrm>
          <a:off x="21323300" y="10082885"/>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139334</xdr:rowOff>
    </xdr:to>
    <xdr:cxnSp macro="">
      <xdr:nvCxnSpPr>
        <xdr:cNvPr id="802" name="直線コネクタ 801"/>
        <xdr:cNvCxnSpPr/>
      </xdr:nvCxnSpPr>
      <xdr:spPr>
        <a:xfrm flipV="1">
          <a:off x="20434300" y="10082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139517</xdr:rowOff>
    </xdr:to>
    <xdr:cxnSp macro="">
      <xdr:nvCxnSpPr>
        <xdr:cNvPr id="805" name="直線コネクタ 804"/>
        <xdr:cNvCxnSpPr/>
      </xdr:nvCxnSpPr>
      <xdr:spPr>
        <a:xfrm flipV="1">
          <a:off x="19545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139563</xdr:rowOff>
    </xdr:to>
    <xdr:cxnSp macro="">
      <xdr:nvCxnSpPr>
        <xdr:cNvPr id="808" name="直線コネクタ 807"/>
        <xdr:cNvCxnSpPr/>
      </xdr:nvCxnSpPr>
      <xdr:spPr>
        <a:xfrm flipV="1">
          <a:off x="18656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18" name="楕円 817"/>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249299" cy="259045"/>
    <xdr:sp macro="" textlink="">
      <xdr:nvSpPr>
        <xdr:cNvPr id="819" name="貸付金該当値テキスト"/>
        <xdr:cNvSpPr txBox="1"/>
      </xdr:nvSpPr>
      <xdr:spPr>
        <a:xfrm>
          <a:off x="22212300" y="9948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0" name="楕円 819"/>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21" name="テキスト ボックス 820"/>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22" name="楕円 821"/>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3" name="テキスト ボックス 822"/>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24" name="楕円 823"/>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5" name="テキスト ボックス 824"/>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88763</xdr:rowOff>
    </xdr:from>
    <xdr:to>
      <xdr:col>98</xdr:col>
      <xdr:colOff>38100</xdr:colOff>
      <xdr:row>59</xdr:row>
      <xdr:rowOff>18913</xdr:rowOff>
    </xdr:to>
    <xdr:sp macro="" textlink="">
      <xdr:nvSpPr>
        <xdr:cNvPr id="826" name="楕円 825"/>
        <xdr:cNvSpPr/>
      </xdr:nvSpPr>
      <xdr:spPr>
        <a:xfrm>
          <a:off x="18605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10040</xdr:rowOff>
    </xdr:from>
    <xdr:ext cx="249299" cy="259045"/>
    <xdr:sp macro="" textlink="">
      <xdr:nvSpPr>
        <xdr:cNvPr id="827" name="テキスト ボックス 826"/>
        <xdr:cNvSpPr txBox="1"/>
      </xdr:nvSpPr>
      <xdr:spPr>
        <a:xfrm>
          <a:off x="18531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94176</xdr:rowOff>
    </xdr:from>
    <xdr:to>
      <xdr:col>116</xdr:col>
      <xdr:colOff>63500</xdr:colOff>
      <xdr:row>76</xdr:row>
      <xdr:rowOff>132451</xdr:rowOff>
    </xdr:to>
    <xdr:cxnSp macro="">
      <xdr:nvCxnSpPr>
        <xdr:cNvPr id="859" name="直線コネクタ 858"/>
        <xdr:cNvCxnSpPr/>
      </xdr:nvCxnSpPr>
      <xdr:spPr>
        <a:xfrm>
          <a:off x="21323300" y="12781476"/>
          <a:ext cx="838200" cy="38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94176</xdr:rowOff>
    </xdr:from>
    <xdr:to>
      <xdr:col>111</xdr:col>
      <xdr:colOff>177800</xdr:colOff>
      <xdr:row>75</xdr:row>
      <xdr:rowOff>4010</xdr:rowOff>
    </xdr:to>
    <xdr:cxnSp macro="">
      <xdr:nvCxnSpPr>
        <xdr:cNvPr id="862" name="直線コネクタ 861"/>
        <xdr:cNvCxnSpPr/>
      </xdr:nvCxnSpPr>
      <xdr:spPr>
        <a:xfrm flipV="1">
          <a:off x="20434300" y="12781476"/>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163736</xdr:rowOff>
    </xdr:from>
    <xdr:to>
      <xdr:col>107</xdr:col>
      <xdr:colOff>50800</xdr:colOff>
      <xdr:row>75</xdr:row>
      <xdr:rowOff>4010</xdr:rowOff>
    </xdr:to>
    <xdr:cxnSp macro="">
      <xdr:nvCxnSpPr>
        <xdr:cNvPr id="865" name="直線コネクタ 864"/>
        <xdr:cNvCxnSpPr/>
      </xdr:nvCxnSpPr>
      <xdr:spPr>
        <a:xfrm>
          <a:off x="19545300" y="12851036"/>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163736</xdr:rowOff>
    </xdr:from>
    <xdr:to>
      <xdr:col>102</xdr:col>
      <xdr:colOff>114300</xdr:colOff>
      <xdr:row>75</xdr:row>
      <xdr:rowOff>83138</xdr:rowOff>
    </xdr:to>
    <xdr:cxnSp macro="">
      <xdr:nvCxnSpPr>
        <xdr:cNvPr id="868" name="直線コネクタ 867"/>
        <xdr:cNvCxnSpPr/>
      </xdr:nvCxnSpPr>
      <xdr:spPr>
        <a:xfrm flipV="1">
          <a:off x="18656300" y="12851036"/>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81651</xdr:rowOff>
    </xdr:from>
    <xdr:to>
      <xdr:col>116</xdr:col>
      <xdr:colOff>114300</xdr:colOff>
      <xdr:row>77</xdr:row>
      <xdr:rowOff>11801</xdr:rowOff>
    </xdr:to>
    <xdr:sp macro="" textlink="">
      <xdr:nvSpPr>
        <xdr:cNvPr id="878" name="楕円 877"/>
        <xdr:cNvSpPr/>
      </xdr:nvSpPr>
      <xdr:spPr>
        <a:xfrm>
          <a:off x="22110700" y="13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60078</xdr:rowOff>
    </xdr:from>
    <xdr:ext cx="534377" cy="259045"/>
    <xdr:sp macro="" textlink="">
      <xdr:nvSpPr>
        <xdr:cNvPr id="879" name="繰出金該当値テキスト"/>
        <xdr:cNvSpPr txBox="1"/>
      </xdr:nvSpPr>
      <xdr:spPr>
        <a:xfrm>
          <a:off x="22212300"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43376</xdr:rowOff>
    </xdr:from>
    <xdr:to>
      <xdr:col>112</xdr:col>
      <xdr:colOff>38100</xdr:colOff>
      <xdr:row>74</xdr:row>
      <xdr:rowOff>144976</xdr:rowOff>
    </xdr:to>
    <xdr:sp macro="" textlink="">
      <xdr:nvSpPr>
        <xdr:cNvPr id="880" name="楕円 879"/>
        <xdr:cNvSpPr/>
      </xdr:nvSpPr>
      <xdr:spPr>
        <a:xfrm>
          <a:off x="21272500" y="127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161503</xdr:rowOff>
    </xdr:from>
    <xdr:ext cx="534377" cy="259045"/>
    <xdr:sp macro="" textlink="">
      <xdr:nvSpPr>
        <xdr:cNvPr id="881" name="テキスト ボックス 880"/>
        <xdr:cNvSpPr txBox="1"/>
      </xdr:nvSpPr>
      <xdr:spPr>
        <a:xfrm>
          <a:off x="21056111" y="125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124660</xdr:rowOff>
    </xdr:from>
    <xdr:to>
      <xdr:col>107</xdr:col>
      <xdr:colOff>101600</xdr:colOff>
      <xdr:row>75</xdr:row>
      <xdr:rowOff>54810</xdr:rowOff>
    </xdr:to>
    <xdr:sp macro="" textlink="">
      <xdr:nvSpPr>
        <xdr:cNvPr id="882" name="楕円 881"/>
        <xdr:cNvSpPr/>
      </xdr:nvSpPr>
      <xdr:spPr>
        <a:xfrm>
          <a:off x="20383500" y="128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71337</xdr:rowOff>
    </xdr:from>
    <xdr:ext cx="534377" cy="259045"/>
    <xdr:sp macro="" textlink="">
      <xdr:nvSpPr>
        <xdr:cNvPr id="883" name="テキスト ボックス 882"/>
        <xdr:cNvSpPr txBox="1"/>
      </xdr:nvSpPr>
      <xdr:spPr>
        <a:xfrm>
          <a:off x="20167111" y="1258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112936</xdr:rowOff>
    </xdr:from>
    <xdr:to>
      <xdr:col>102</xdr:col>
      <xdr:colOff>165100</xdr:colOff>
      <xdr:row>75</xdr:row>
      <xdr:rowOff>43086</xdr:rowOff>
    </xdr:to>
    <xdr:sp macro="" textlink="">
      <xdr:nvSpPr>
        <xdr:cNvPr id="884" name="楕円 883"/>
        <xdr:cNvSpPr/>
      </xdr:nvSpPr>
      <xdr:spPr>
        <a:xfrm>
          <a:off x="19494500" y="128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59613</xdr:rowOff>
    </xdr:from>
    <xdr:ext cx="534377" cy="259045"/>
    <xdr:sp macro="" textlink="">
      <xdr:nvSpPr>
        <xdr:cNvPr id="885" name="テキスト ボックス 884"/>
        <xdr:cNvSpPr txBox="1"/>
      </xdr:nvSpPr>
      <xdr:spPr>
        <a:xfrm>
          <a:off x="19278111" y="125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32338</xdr:rowOff>
    </xdr:from>
    <xdr:to>
      <xdr:col>98</xdr:col>
      <xdr:colOff>38100</xdr:colOff>
      <xdr:row>75</xdr:row>
      <xdr:rowOff>133938</xdr:rowOff>
    </xdr:to>
    <xdr:sp macro="" textlink="">
      <xdr:nvSpPr>
        <xdr:cNvPr id="886" name="楕円 885"/>
        <xdr:cNvSpPr/>
      </xdr:nvSpPr>
      <xdr:spPr>
        <a:xfrm>
          <a:off x="18605500" y="128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125065</xdr:rowOff>
    </xdr:from>
    <xdr:ext cx="534377" cy="259045"/>
    <xdr:sp macro="" textlink="">
      <xdr:nvSpPr>
        <xdr:cNvPr id="887" name="テキスト ボックス 886"/>
        <xdr:cNvSpPr txBox="1"/>
      </xdr:nvSpPr>
      <xdr:spPr>
        <a:xfrm>
          <a:off x="18389111" y="129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「住民一人当たりのコスト」において、人件費・補助費等・</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普通建設事業費は類似団体を上回っている。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また、補償費等・投資及び出資金については</a:t>
          </a:r>
          <a:r>
            <a:rPr kumimoji="1" lang="ja-JP" altLang="en-US" sz="1100">
              <a:solidFill>
                <a:schemeClr val="dk1"/>
              </a:solidFill>
              <a:effectLst/>
              <a:latin typeface="+mn-lt"/>
              <a:ea typeface="+mn-ea"/>
              <a:cs typeface="+mn-cs"/>
            </a:rPr>
            <a:t>下水道事業会計の公営企業化に伴う繰出し</a:t>
          </a:r>
          <a:r>
            <a:rPr kumimoji="1" lang="ja-JP" altLang="ja-JP" sz="1100">
              <a:solidFill>
                <a:schemeClr val="dk1"/>
              </a:solidFill>
              <a:effectLst/>
              <a:latin typeface="+mn-lt"/>
              <a:ea typeface="+mn-ea"/>
              <a:cs typeface="+mn-cs"/>
            </a:rPr>
            <a:t>が原因である。普通建設事業費のうち新規整備が特に増加しているのは中学校建替を行っているためで、平成３０年度に完成</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今後も公共施設等総合管理計画に基づくなど、計画性をもってコストの抑制に努める。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60833</xdr:rowOff>
    </xdr:from>
    <xdr:to>
      <xdr:col>24</xdr:col>
      <xdr:colOff>63500</xdr:colOff>
      <xdr:row>33</xdr:row>
      <xdr:rowOff>75311</xdr:rowOff>
    </xdr:to>
    <xdr:cxnSp macro="">
      <xdr:nvCxnSpPr>
        <xdr:cNvPr id="61" name="直線コネクタ 60"/>
        <xdr:cNvCxnSpPr/>
      </xdr:nvCxnSpPr>
      <xdr:spPr>
        <a:xfrm>
          <a:off x="3797300" y="571868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34163</xdr:rowOff>
    </xdr:from>
    <xdr:to>
      <xdr:col>19</xdr:col>
      <xdr:colOff>177800</xdr:colOff>
      <xdr:row>33</xdr:row>
      <xdr:rowOff>60833</xdr:rowOff>
    </xdr:to>
    <xdr:cxnSp macro="">
      <xdr:nvCxnSpPr>
        <xdr:cNvPr id="64" name="直線コネクタ 63"/>
        <xdr:cNvCxnSpPr/>
      </xdr:nvCxnSpPr>
      <xdr:spPr>
        <a:xfrm>
          <a:off x="2908300" y="569201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33</xdr:row>
      <xdr:rowOff>34163</xdr:rowOff>
    </xdr:to>
    <xdr:cxnSp macro="">
      <xdr:nvCxnSpPr>
        <xdr:cNvPr id="67" name="直線コネクタ 66"/>
        <xdr:cNvCxnSpPr/>
      </xdr:nvCxnSpPr>
      <xdr:spPr>
        <a:xfrm>
          <a:off x="2019300" y="5546090"/>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59690</xdr:rowOff>
    </xdr:from>
    <xdr:to>
      <xdr:col>10</xdr:col>
      <xdr:colOff>114300</xdr:colOff>
      <xdr:row>32</xdr:row>
      <xdr:rowOff>107696</xdr:rowOff>
    </xdr:to>
    <xdr:cxnSp macro="">
      <xdr:nvCxnSpPr>
        <xdr:cNvPr id="70" name="直線コネクタ 69"/>
        <xdr:cNvCxnSpPr/>
      </xdr:nvCxnSpPr>
      <xdr:spPr>
        <a:xfrm flipV="1">
          <a:off x="1130300" y="5546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24511</xdr:rowOff>
    </xdr:from>
    <xdr:to>
      <xdr:col>24</xdr:col>
      <xdr:colOff>114300</xdr:colOff>
      <xdr:row>33</xdr:row>
      <xdr:rowOff>126111</xdr:rowOff>
    </xdr:to>
    <xdr:sp macro="" textlink="">
      <xdr:nvSpPr>
        <xdr:cNvPr id="80" name="楕円 79"/>
        <xdr:cNvSpPr/>
      </xdr:nvSpPr>
      <xdr:spPr>
        <a:xfrm>
          <a:off x="45847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47388</xdr:rowOff>
    </xdr:from>
    <xdr:ext cx="469744" cy="259045"/>
    <xdr:sp macro="" textlink="">
      <xdr:nvSpPr>
        <xdr:cNvPr id="81" name="議会費該当値テキスト"/>
        <xdr:cNvSpPr txBox="1"/>
      </xdr:nvSpPr>
      <xdr:spPr>
        <a:xfrm>
          <a:off x="4686300" y="55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xdr:rowOff>
    </xdr:from>
    <xdr:to>
      <xdr:col>20</xdr:col>
      <xdr:colOff>38100</xdr:colOff>
      <xdr:row>33</xdr:row>
      <xdr:rowOff>111633</xdr:rowOff>
    </xdr:to>
    <xdr:sp macro="" textlink="">
      <xdr:nvSpPr>
        <xdr:cNvPr id="82" name="楕円 81"/>
        <xdr:cNvSpPr/>
      </xdr:nvSpPr>
      <xdr:spPr>
        <a:xfrm>
          <a:off x="3746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128160</xdr:rowOff>
    </xdr:from>
    <xdr:ext cx="469744" cy="259045"/>
    <xdr:sp macro="" textlink="">
      <xdr:nvSpPr>
        <xdr:cNvPr id="83" name="テキスト ボックス 82"/>
        <xdr:cNvSpPr txBox="1"/>
      </xdr:nvSpPr>
      <xdr:spPr>
        <a:xfrm>
          <a:off x="3562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154813</xdr:rowOff>
    </xdr:from>
    <xdr:to>
      <xdr:col>15</xdr:col>
      <xdr:colOff>101600</xdr:colOff>
      <xdr:row>33</xdr:row>
      <xdr:rowOff>84963</xdr:rowOff>
    </xdr:to>
    <xdr:sp macro="" textlink="">
      <xdr:nvSpPr>
        <xdr:cNvPr id="84" name="楕円 83"/>
        <xdr:cNvSpPr/>
      </xdr:nvSpPr>
      <xdr:spPr>
        <a:xfrm>
          <a:off x="2857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101490</xdr:rowOff>
    </xdr:from>
    <xdr:ext cx="469744" cy="259045"/>
    <xdr:sp macro="" textlink="">
      <xdr:nvSpPr>
        <xdr:cNvPr id="85" name="テキスト ボックス 84"/>
        <xdr:cNvSpPr txBox="1"/>
      </xdr:nvSpPr>
      <xdr:spPr>
        <a:xfrm>
          <a:off x="2673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8890</xdr:rowOff>
    </xdr:from>
    <xdr:to>
      <xdr:col>10</xdr:col>
      <xdr:colOff>165100</xdr:colOff>
      <xdr:row>32</xdr:row>
      <xdr:rowOff>110490</xdr:rowOff>
    </xdr:to>
    <xdr:sp macro="" textlink="">
      <xdr:nvSpPr>
        <xdr:cNvPr id="86" name="楕円 85"/>
        <xdr:cNvSpPr/>
      </xdr:nvSpPr>
      <xdr:spPr>
        <a:xfrm>
          <a:off x="1968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127017</xdr:rowOff>
    </xdr:from>
    <xdr:ext cx="469744" cy="259045"/>
    <xdr:sp macro="" textlink="">
      <xdr:nvSpPr>
        <xdr:cNvPr id="87" name="テキスト ボックス 86"/>
        <xdr:cNvSpPr txBox="1"/>
      </xdr:nvSpPr>
      <xdr:spPr>
        <a:xfrm>
          <a:off x="1784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99833</xdr:rowOff>
    </xdr:from>
    <xdr:to>
      <xdr:col>24</xdr:col>
      <xdr:colOff>63500</xdr:colOff>
      <xdr:row>58</xdr:row>
      <xdr:rowOff>169090</xdr:rowOff>
    </xdr:to>
    <xdr:cxnSp macro="">
      <xdr:nvCxnSpPr>
        <xdr:cNvPr id="118" name="直線コネクタ 117"/>
        <xdr:cNvCxnSpPr/>
      </xdr:nvCxnSpPr>
      <xdr:spPr>
        <a:xfrm>
          <a:off x="3797300" y="10043933"/>
          <a:ext cx="8382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86835</xdr:rowOff>
    </xdr:from>
    <xdr:to>
      <xdr:col>19</xdr:col>
      <xdr:colOff>177800</xdr:colOff>
      <xdr:row>58</xdr:row>
      <xdr:rowOff>99833</xdr:rowOff>
    </xdr:to>
    <xdr:cxnSp macro="">
      <xdr:nvCxnSpPr>
        <xdr:cNvPr id="121" name="直線コネクタ 120"/>
        <xdr:cNvCxnSpPr/>
      </xdr:nvCxnSpPr>
      <xdr:spPr>
        <a:xfrm>
          <a:off x="2908300" y="10030935"/>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86835</xdr:rowOff>
    </xdr:from>
    <xdr:to>
      <xdr:col>15</xdr:col>
      <xdr:colOff>50800</xdr:colOff>
      <xdr:row>58</xdr:row>
      <xdr:rowOff>149852</xdr:rowOff>
    </xdr:to>
    <xdr:cxnSp macro="">
      <xdr:nvCxnSpPr>
        <xdr:cNvPr id="124" name="直線コネクタ 123"/>
        <xdr:cNvCxnSpPr/>
      </xdr:nvCxnSpPr>
      <xdr:spPr>
        <a:xfrm flipV="1">
          <a:off x="2019300" y="10030935"/>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149852</xdr:rowOff>
    </xdr:from>
    <xdr:to>
      <xdr:col>10</xdr:col>
      <xdr:colOff>114300</xdr:colOff>
      <xdr:row>58</xdr:row>
      <xdr:rowOff>166329</xdr:rowOff>
    </xdr:to>
    <xdr:cxnSp macro="">
      <xdr:nvCxnSpPr>
        <xdr:cNvPr id="127" name="直線コネクタ 126"/>
        <xdr:cNvCxnSpPr/>
      </xdr:nvCxnSpPr>
      <xdr:spPr>
        <a:xfrm flipV="1">
          <a:off x="1130300" y="10093952"/>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118290</xdr:rowOff>
    </xdr:from>
    <xdr:to>
      <xdr:col>24</xdr:col>
      <xdr:colOff>114300</xdr:colOff>
      <xdr:row>59</xdr:row>
      <xdr:rowOff>48440</xdr:rowOff>
    </xdr:to>
    <xdr:sp macro="" textlink="">
      <xdr:nvSpPr>
        <xdr:cNvPr id="137" name="楕円 136"/>
        <xdr:cNvSpPr/>
      </xdr:nvSpPr>
      <xdr:spPr>
        <a:xfrm>
          <a:off x="4584700" y="100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49033</xdr:rowOff>
    </xdr:from>
    <xdr:to>
      <xdr:col>20</xdr:col>
      <xdr:colOff>38100</xdr:colOff>
      <xdr:row>58</xdr:row>
      <xdr:rowOff>150633</xdr:rowOff>
    </xdr:to>
    <xdr:sp macro="" textlink="">
      <xdr:nvSpPr>
        <xdr:cNvPr id="139" name="楕円 138"/>
        <xdr:cNvSpPr/>
      </xdr:nvSpPr>
      <xdr:spPr>
        <a:xfrm>
          <a:off x="3746500" y="99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167160</xdr:rowOff>
    </xdr:from>
    <xdr:ext cx="534377" cy="259045"/>
    <xdr:sp macro="" textlink="">
      <xdr:nvSpPr>
        <xdr:cNvPr id="140" name="テキスト ボックス 139"/>
        <xdr:cNvSpPr txBox="1"/>
      </xdr:nvSpPr>
      <xdr:spPr>
        <a:xfrm>
          <a:off x="3530111" y="97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36035</xdr:rowOff>
    </xdr:from>
    <xdr:to>
      <xdr:col>15</xdr:col>
      <xdr:colOff>101600</xdr:colOff>
      <xdr:row>58</xdr:row>
      <xdr:rowOff>137635</xdr:rowOff>
    </xdr:to>
    <xdr:sp macro="" textlink="">
      <xdr:nvSpPr>
        <xdr:cNvPr id="141" name="楕円 140"/>
        <xdr:cNvSpPr/>
      </xdr:nvSpPr>
      <xdr:spPr>
        <a:xfrm>
          <a:off x="2857500" y="99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154162</xdr:rowOff>
    </xdr:from>
    <xdr:ext cx="599010" cy="259045"/>
    <xdr:sp macro="" textlink="">
      <xdr:nvSpPr>
        <xdr:cNvPr id="142" name="テキスト ボックス 141"/>
        <xdr:cNvSpPr txBox="1"/>
      </xdr:nvSpPr>
      <xdr:spPr>
        <a:xfrm>
          <a:off x="2608795" y="97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99052</xdr:rowOff>
    </xdr:from>
    <xdr:to>
      <xdr:col>10</xdr:col>
      <xdr:colOff>165100</xdr:colOff>
      <xdr:row>59</xdr:row>
      <xdr:rowOff>29202</xdr:rowOff>
    </xdr:to>
    <xdr:sp macro="" textlink="">
      <xdr:nvSpPr>
        <xdr:cNvPr id="143" name="楕円 142"/>
        <xdr:cNvSpPr/>
      </xdr:nvSpPr>
      <xdr:spPr>
        <a:xfrm>
          <a:off x="1968500" y="10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20329</xdr:rowOff>
    </xdr:from>
    <xdr:ext cx="534377" cy="259045"/>
    <xdr:sp macro="" textlink="">
      <xdr:nvSpPr>
        <xdr:cNvPr id="144" name="テキスト ボックス 143"/>
        <xdr:cNvSpPr txBox="1"/>
      </xdr:nvSpPr>
      <xdr:spPr>
        <a:xfrm>
          <a:off x="1752111" y="101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115529</xdr:rowOff>
    </xdr:from>
    <xdr:to>
      <xdr:col>6</xdr:col>
      <xdr:colOff>38100</xdr:colOff>
      <xdr:row>59</xdr:row>
      <xdr:rowOff>45679</xdr:rowOff>
    </xdr:to>
    <xdr:sp macro="" textlink="">
      <xdr:nvSpPr>
        <xdr:cNvPr id="145" name="楕円 144"/>
        <xdr:cNvSpPr/>
      </xdr:nvSpPr>
      <xdr:spPr>
        <a:xfrm>
          <a:off x="1079500" y="100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36806</xdr:rowOff>
    </xdr:from>
    <xdr:ext cx="534377" cy="259045"/>
    <xdr:sp macro="" textlink="">
      <xdr:nvSpPr>
        <xdr:cNvPr id="146" name="テキスト ボックス 145"/>
        <xdr:cNvSpPr txBox="1"/>
      </xdr:nvSpPr>
      <xdr:spPr>
        <a:xfrm>
          <a:off x="863111" y="101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71360</xdr:rowOff>
    </xdr:from>
    <xdr:to>
      <xdr:col>24</xdr:col>
      <xdr:colOff>63500</xdr:colOff>
      <xdr:row>77</xdr:row>
      <xdr:rowOff>77434</xdr:rowOff>
    </xdr:to>
    <xdr:cxnSp macro="">
      <xdr:nvCxnSpPr>
        <xdr:cNvPr id="178" name="直線コネクタ 177"/>
        <xdr:cNvCxnSpPr/>
      </xdr:nvCxnSpPr>
      <xdr:spPr>
        <a:xfrm flipV="1">
          <a:off x="3797300" y="13101560"/>
          <a:ext cx="8382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77434</xdr:rowOff>
    </xdr:from>
    <xdr:to>
      <xdr:col>19</xdr:col>
      <xdr:colOff>177800</xdr:colOff>
      <xdr:row>77</xdr:row>
      <xdr:rowOff>124307</xdr:rowOff>
    </xdr:to>
    <xdr:cxnSp macro="">
      <xdr:nvCxnSpPr>
        <xdr:cNvPr id="181" name="直線コネクタ 180"/>
        <xdr:cNvCxnSpPr/>
      </xdr:nvCxnSpPr>
      <xdr:spPr>
        <a:xfrm flipV="1">
          <a:off x="2908300" y="13279084"/>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124307</xdr:rowOff>
    </xdr:from>
    <xdr:to>
      <xdr:col>15</xdr:col>
      <xdr:colOff>50800</xdr:colOff>
      <xdr:row>77</xdr:row>
      <xdr:rowOff>170180</xdr:rowOff>
    </xdr:to>
    <xdr:cxnSp macro="">
      <xdr:nvCxnSpPr>
        <xdr:cNvPr id="184" name="直線コネクタ 183"/>
        <xdr:cNvCxnSpPr/>
      </xdr:nvCxnSpPr>
      <xdr:spPr>
        <a:xfrm flipV="1">
          <a:off x="2019300" y="1332595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170180</xdr:rowOff>
    </xdr:from>
    <xdr:to>
      <xdr:col>10</xdr:col>
      <xdr:colOff>114300</xdr:colOff>
      <xdr:row>78</xdr:row>
      <xdr:rowOff>9224</xdr:rowOff>
    </xdr:to>
    <xdr:cxnSp macro="">
      <xdr:nvCxnSpPr>
        <xdr:cNvPr id="187" name="直線コネクタ 186"/>
        <xdr:cNvCxnSpPr/>
      </xdr:nvCxnSpPr>
      <xdr:spPr>
        <a:xfrm flipV="1">
          <a:off x="1130300" y="1337183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20560</xdr:rowOff>
    </xdr:from>
    <xdr:to>
      <xdr:col>24</xdr:col>
      <xdr:colOff>114300</xdr:colOff>
      <xdr:row>76</xdr:row>
      <xdr:rowOff>122160</xdr:rowOff>
    </xdr:to>
    <xdr:sp macro="" textlink="">
      <xdr:nvSpPr>
        <xdr:cNvPr id="197" name="楕円 196"/>
        <xdr:cNvSpPr/>
      </xdr:nvSpPr>
      <xdr:spPr>
        <a:xfrm>
          <a:off x="45847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43436</xdr:rowOff>
    </xdr:from>
    <xdr:ext cx="599010" cy="259045"/>
    <xdr:sp macro="" textlink="">
      <xdr:nvSpPr>
        <xdr:cNvPr id="198" name="民生費該当値テキスト"/>
        <xdr:cNvSpPr txBox="1"/>
      </xdr:nvSpPr>
      <xdr:spPr>
        <a:xfrm>
          <a:off x="4686300" y="129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26634</xdr:rowOff>
    </xdr:from>
    <xdr:to>
      <xdr:col>20</xdr:col>
      <xdr:colOff>38100</xdr:colOff>
      <xdr:row>77</xdr:row>
      <xdr:rowOff>128234</xdr:rowOff>
    </xdr:to>
    <xdr:sp macro="" textlink="">
      <xdr:nvSpPr>
        <xdr:cNvPr id="199" name="楕円 198"/>
        <xdr:cNvSpPr/>
      </xdr:nvSpPr>
      <xdr:spPr>
        <a:xfrm>
          <a:off x="3746500" y="132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119361</xdr:rowOff>
    </xdr:from>
    <xdr:ext cx="599010" cy="259045"/>
    <xdr:sp macro="" textlink="">
      <xdr:nvSpPr>
        <xdr:cNvPr id="200" name="テキスト ボックス 199"/>
        <xdr:cNvSpPr txBox="1"/>
      </xdr:nvSpPr>
      <xdr:spPr>
        <a:xfrm>
          <a:off x="3497795" y="133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73507</xdr:rowOff>
    </xdr:from>
    <xdr:to>
      <xdr:col>15</xdr:col>
      <xdr:colOff>101600</xdr:colOff>
      <xdr:row>78</xdr:row>
      <xdr:rowOff>3657</xdr:rowOff>
    </xdr:to>
    <xdr:sp macro="" textlink="">
      <xdr:nvSpPr>
        <xdr:cNvPr id="201" name="楕円 200"/>
        <xdr:cNvSpPr/>
      </xdr:nvSpPr>
      <xdr:spPr>
        <a:xfrm>
          <a:off x="2857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166234</xdr:rowOff>
    </xdr:from>
    <xdr:ext cx="599010" cy="259045"/>
    <xdr:sp macro="" textlink="">
      <xdr:nvSpPr>
        <xdr:cNvPr id="202" name="テキスト ボックス 201"/>
        <xdr:cNvSpPr txBox="1"/>
      </xdr:nvSpPr>
      <xdr:spPr>
        <a:xfrm>
          <a:off x="2608795" y="133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203" name="楕円 202"/>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66057</xdr:rowOff>
    </xdr:from>
    <xdr:ext cx="599010" cy="259045"/>
    <xdr:sp macro="" textlink="">
      <xdr:nvSpPr>
        <xdr:cNvPr id="204" name="テキスト ボックス 203"/>
        <xdr:cNvSpPr txBox="1"/>
      </xdr:nvSpPr>
      <xdr:spPr>
        <a:xfrm>
          <a:off x="1719795" y="1309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129874</xdr:rowOff>
    </xdr:from>
    <xdr:to>
      <xdr:col>6</xdr:col>
      <xdr:colOff>38100</xdr:colOff>
      <xdr:row>78</xdr:row>
      <xdr:rowOff>60024</xdr:rowOff>
    </xdr:to>
    <xdr:sp macro="" textlink="">
      <xdr:nvSpPr>
        <xdr:cNvPr id="205" name="楕円 204"/>
        <xdr:cNvSpPr/>
      </xdr:nvSpPr>
      <xdr:spPr>
        <a:xfrm>
          <a:off x="1079500" y="13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76551</xdr:rowOff>
    </xdr:from>
    <xdr:ext cx="599010" cy="259045"/>
    <xdr:sp macro="" textlink="">
      <xdr:nvSpPr>
        <xdr:cNvPr id="206" name="テキスト ボックス 205"/>
        <xdr:cNvSpPr txBox="1"/>
      </xdr:nvSpPr>
      <xdr:spPr>
        <a:xfrm>
          <a:off x="830795" y="13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118832</xdr:rowOff>
    </xdr:from>
    <xdr:to>
      <xdr:col>24</xdr:col>
      <xdr:colOff>63500</xdr:colOff>
      <xdr:row>98</xdr:row>
      <xdr:rowOff>47836</xdr:rowOff>
    </xdr:to>
    <xdr:cxnSp macro="">
      <xdr:nvCxnSpPr>
        <xdr:cNvPr id="238" name="直線コネクタ 237"/>
        <xdr:cNvCxnSpPr/>
      </xdr:nvCxnSpPr>
      <xdr:spPr>
        <a:xfrm flipV="1">
          <a:off x="3797300" y="16749482"/>
          <a:ext cx="8382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44244</xdr:rowOff>
    </xdr:from>
    <xdr:to>
      <xdr:col>19</xdr:col>
      <xdr:colOff>177800</xdr:colOff>
      <xdr:row>98</xdr:row>
      <xdr:rowOff>47836</xdr:rowOff>
    </xdr:to>
    <xdr:cxnSp macro="">
      <xdr:nvCxnSpPr>
        <xdr:cNvPr id="241" name="直線コネクタ 240"/>
        <xdr:cNvCxnSpPr/>
      </xdr:nvCxnSpPr>
      <xdr:spPr>
        <a:xfrm>
          <a:off x="2908300" y="16846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44244</xdr:rowOff>
    </xdr:from>
    <xdr:to>
      <xdr:col>15</xdr:col>
      <xdr:colOff>50800</xdr:colOff>
      <xdr:row>98</xdr:row>
      <xdr:rowOff>69390</xdr:rowOff>
    </xdr:to>
    <xdr:cxnSp macro="">
      <xdr:nvCxnSpPr>
        <xdr:cNvPr id="244" name="直線コネクタ 243"/>
        <xdr:cNvCxnSpPr/>
      </xdr:nvCxnSpPr>
      <xdr:spPr>
        <a:xfrm flipV="1">
          <a:off x="2019300" y="168463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106406</xdr:rowOff>
    </xdr:from>
    <xdr:to>
      <xdr:col>10</xdr:col>
      <xdr:colOff>114300</xdr:colOff>
      <xdr:row>98</xdr:row>
      <xdr:rowOff>69390</xdr:rowOff>
    </xdr:to>
    <xdr:cxnSp macro="">
      <xdr:nvCxnSpPr>
        <xdr:cNvPr id="247" name="直線コネクタ 246"/>
        <xdr:cNvCxnSpPr/>
      </xdr:nvCxnSpPr>
      <xdr:spPr>
        <a:xfrm>
          <a:off x="1130300" y="16737056"/>
          <a:ext cx="8890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68032</xdr:rowOff>
    </xdr:from>
    <xdr:to>
      <xdr:col>24</xdr:col>
      <xdr:colOff>114300</xdr:colOff>
      <xdr:row>97</xdr:row>
      <xdr:rowOff>169632</xdr:rowOff>
    </xdr:to>
    <xdr:sp macro="" textlink="">
      <xdr:nvSpPr>
        <xdr:cNvPr id="257" name="楕円 256"/>
        <xdr:cNvSpPr/>
      </xdr:nvSpPr>
      <xdr:spPr>
        <a:xfrm>
          <a:off x="45847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90909</xdr:rowOff>
    </xdr:from>
    <xdr:ext cx="534377" cy="259045"/>
    <xdr:sp macro="" textlink="">
      <xdr:nvSpPr>
        <xdr:cNvPr id="258" name="衛生費該当値テキスト"/>
        <xdr:cNvSpPr txBox="1"/>
      </xdr:nvSpPr>
      <xdr:spPr>
        <a:xfrm>
          <a:off x="4686300" y="165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168486</xdr:rowOff>
    </xdr:from>
    <xdr:to>
      <xdr:col>20</xdr:col>
      <xdr:colOff>38100</xdr:colOff>
      <xdr:row>98</xdr:row>
      <xdr:rowOff>98636</xdr:rowOff>
    </xdr:to>
    <xdr:sp macro="" textlink="">
      <xdr:nvSpPr>
        <xdr:cNvPr id="259" name="楕円 258"/>
        <xdr:cNvSpPr/>
      </xdr:nvSpPr>
      <xdr:spPr>
        <a:xfrm>
          <a:off x="3746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115163</xdr:rowOff>
    </xdr:from>
    <xdr:ext cx="534377" cy="259045"/>
    <xdr:sp macro="" textlink="">
      <xdr:nvSpPr>
        <xdr:cNvPr id="260" name="テキスト ボックス 259"/>
        <xdr:cNvSpPr txBox="1"/>
      </xdr:nvSpPr>
      <xdr:spPr>
        <a:xfrm>
          <a:off x="3530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164894</xdr:rowOff>
    </xdr:from>
    <xdr:to>
      <xdr:col>15</xdr:col>
      <xdr:colOff>101600</xdr:colOff>
      <xdr:row>98</xdr:row>
      <xdr:rowOff>95044</xdr:rowOff>
    </xdr:to>
    <xdr:sp macro="" textlink="">
      <xdr:nvSpPr>
        <xdr:cNvPr id="261" name="楕円 260"/>
        <xdr:cNvSpPr/>
      </xdr:nvSpPr>
      <xdr:spPr>
        <a:xfrm>
          <a:off x="28575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86171</xdr:rowOff>
    </xdr:from>
    <xdr:ext cx="534377" cy="259045"/>
    <xdr:sp macro="" textlink="">
      <xdr:nvSpPr>
        <xdr:cNvPr id="262" name="テキスト ボックス 261"/>
        <xdr:cNvSpPr txBox="1"/>
      </xdr:nvSpPr>
      <xdr:spPr>
        <a:xfrm>
          <a:off x="2641111" y="168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18590</xdr:rowOff>
    </xdr:from>
    <xdr:to>
      <xdr:col>10</xdr:col>
      <xdr:colOff>165100</xdr:colOff>
      <xdr:row>98</xdr:row>
      <xdr:rowOff>120190</xdr:rowOff>
    </xdr:to>
    <xdr:sp macro="" textlink="">
      <xdr:nvSpPr>
        <xdr:cNvPr id="263" name="楕円 262"/>
        <xdr:cNvSpPr/>
      </xdr:nvSpPr>
      <xdr:spPr>
        <a:xfrm>
          <a:off x="1968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111317</xdr:rowOff>
    </xdr:from>
    <xdr:ext cx="534377" cy="259045"/>
    <xdr:sp macro="" textlink="">
      <xdr:nvSpPr>
        <xdr:cNvPr id="264" name="テキスト ボックス 263"/>
        <xdr:cNvSpPr txBox="1"/>
      </xdr:nvSpPr>
      <xdr:spPr>
        <a:xfrm>
          <a:off x="1752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55606</xdr:rowOff>
    </xdr:from>
    <xdr:to>
      <xdr:col>6</xdr:col>
      <xdr:colOff>38100</xdr:colOff>
      <xdr:row>97</xdr:row>
      <xdr:rowOff>157206</xdr:rowOff>
    </xdr:to>
    <xdr:sp macro="" textlink="">
      <xdr:nvSpPr>
        <xdr:cNvPr id="265" name="楕円 264"/>
        <xdr:cNvSpPr/>
      </xdr:nvSpPr>
      <xdr:spPr>
        <a:xfrm>
          <a:off x="1079500" y="166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2283</xdr:rowOff>
    </xdr:from>
    <xdr:ext cx="534377" cy="259045"/>
    <xdr:sp macro="" textlink="">
      <xdr:nvSpPr>
        <xdr:cNvPr id="266" name="テキスト ボックス 265"/>
        <xdr:cNvSpPr txBox="1"/>
      </xdr:nvSpPr>
      <xdr:spPr>
        <a:xfrm>
          <a:off x="863111" y="164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69307</xdr:rowOff>
    </xdr:from>
    <xdr:to>
      <xdr:col>55</xdr:col>
      <xdr:colOff>0</xdr:colOff>
      <xdr:row>59</xdr:row>
      <xdr:rowOff>70042</xdr:rowOff>
    </xdr:to>
    <xdr:cxnSp macro="">
      <xdr:nvCxnSpPr>
        <xdr:cNvPr id="354" name="直線コネクタ 353"/>
        <xdr:cNvCxnSpPr/>
      </xdr:nvCxnSpPr>
      <xdr:spPr>
        <a:xfrm flipV="1">
          <a:off x="9639300" y="1018485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70042</xdr:rowOff>
    </xdr:from>
    <xdr:to>
      <xdr:col>50</xdr:col>
      <xdr:colOff>114300</xdr:colOff>
      <xdr:row>59</xdr:row>
      <xdr:rowOff>78697</xdr:rowOff>
    </xdr:to>
    <xdr:cxnSp macro="">
      <xdr:nvCxnSpPr>
        <xdr:cNvPr id="357" name="直線コネクタ 356"/>
        <xdr:cNvCxnSpPr/>
      </xdr:nvCxnSpPr>
      <xdr:spPr>
        <a:xfrm flipV="1">
          <a:off x="8750300" y="1018559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73292</xdr:rowOff>
    </xdr:from>
    <xdr:to>
      <xdr:col>45</xdr:col>
      <xdr:colOff>177800</xdr:colOff>
      <xdr:row>59</xdr:row>
      <xdr:rowOff>78697</xdr:rowOff>
    </xdr:to>
    <xdr:cxnSp macro="">
      <xdr:nvCxnSpPr>
        <xdr:cNvPr id="360" name="直線コネクタ 359"/>
        <xdr:cNvCxnSpPr/>
      </xdr:nvCxnSpPr>
      <xdr:spPr>
        <a:xfrm>
          <a:off x="7861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73292</xdr:rowOff>
    </xdr:from>
    <xdr:to>
      <xdr:col>41</xdr:col>
      <xdr:colOff>50800</xdr:colOff>
      <xdr:row>59</xdr:row>
      <xdr:rowOff>84624</xdr:rowOff>
    </xdr:to>
    <xdr:cxnSp macro="">
      <xdr:nvCxnSpPr>
        <xdr:cNvPr id="363" name="直線コネクタ 362"/>
        <xdr:cNvCxnSpPr/>
      </xdr:nvCxnSpPr>
      <xdr:spPr>
        <a:xfrm flipV="1">
          <a:off x="6972300" y="1018884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18507</xdr:rowOff>
    </xdr:from>
    <xdr:to>
      <xdr:col>55</xdr:col>
      <xdr:colOff>50800</xdr:colOff>
      <xdr:row>59</xdr:row>
      <xdr:rowOff>120107</xdr:rowOff>
    </xdr:to>
    <xdr:sp macro="" textlink="">
      <xdr:nvSpPr>
        <xdr:cNvPr id="373" name="楕円 372"/>
        <xdr:cNvSpPr/>
      </xdr:nvSpPr>
      <xdr:spPr>
        <a:xfrm>
          <a:off x="104267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104884</xdr:rowOff>
    </xdr:from>
    <xdr:ext cx="469744" cy="259045"/>
    <xdr:sp macro="" textlink="">
      <xdr:nvSpPr>
        <xdr:cNvPr id="374" name="農林水産業費該当値テキスト"/>
        <xdr:cNvSpPr txBox="1"/>
      </xdr:nvSpPr>
      <xdr:spPr>
        <a:xfrm>
          <a:off x="10528300" y="1004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19242</xdr:rowOff>
    </xdr:from>
    <xdr:to>
      <xdr:col>50</xdr:col>
      <xdr:colOff>165100</xdr:colOff>
      <xdr:row>59</xdr:row>
      <xdr:rowOff>120842</xdr:rowOff>
    </xdr:to>
    <xdr:sp macro="" textlink="">
      <xdr:nvSpPr>
        <xdr:cNvPr id="375" name="楕円 374"/>
        <xdr:cNvSpPr/>
      </xdr:nvSpPr>
      <xdr:spPr>
        <a:xfrm>
          <a:off x="9588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111969</xdr:rowOff>
    </xdr:from>
    <xdr:ext cx="469744" cy="259045"/>
    <xdr:sp macro="" textlink="">
      <xdr:nvSpPr>
        <xdr:cNvPr id="376" name="テキスト ボックス 375"/>
        <xdr:cNvSpPr txBox="1"/>
      </xdr:nvSpPr>
      <xdr:spPr>
        <a:xfrm>
          <a:off x="9404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27897</xdr:rowOff>
    </xdr:from>
    <xdr:to>
      <xdr:col>46</xdr:col>
      <xdr:colOff>38100</xdr:colOff>
      <xdr:row>59</xdr:row>
      <xdr:rowOff>129497</xdr:rowOff>
    </xdr:to>
    <xdr:sp macro="" textlink="">
      <xdr:nvSpPr>
        <xdr:cNvPr id="377" name="楕円 376"/>
        <xdr:cNvSpPr/>
      </xdr:nvSpPr>
      <xdr:spPr>
        <a:xfrm>
          <a:off x="8699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120624</xdr:rowOff>
    </xdr:from>
    <xdr:ext cx="469744" cy="259045"/>
    <xdr:sp macro="" textlink="">
      <xdr:nvSpPr>
        <xdr:cNvPr id="378" name="テキスト ボックス 377"/>
        <xdr:cNvSpPr txBox="1"/>
      </xdr:nvSpPr>
      <xdr:spPr>
        <a:xfrm>
          <a:off x="8515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22492</xdr:rowOff>
    </xdr:from>
    <xdr:to>
      <xdr:col>41</xdr:col>
      <xdr:colOff>101600</xdr:colOff>
      <xdr:row>59</xdr:row>
      <xdr:rowOff>124092</xdr:rowOff>
    </xdr:to>
    <xdr:sp macro="" textlink="">
      <xdr:nvSpPr>
        <xdr:cNvPr id="379" name="楕円 378"/>
        <xdr:cNvSpPr/>
      </xdr:nvSpPr>
      <xdr:spPr>
        <a:xfrm>
          <a:off x="7810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115219</xdr:rowOff>
    </xdr:from>
    <xdr:ext cx="469744" cy="259045"/>
    <xdr:sp macro="" textlink="">
      <xdr:nvSpPr>
        <xdr:cNvPr id="380" name="テキスト ボックス 379"/>
        <xdr:cNvSpPr txBox="1"/>
      </xdr:nvSpPr>
      <xdr:spPr>
        <a:xfrm>
          <a:off x="7626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33824</xdr:rowOff>
    </xdr:from>
    <xdr:to>
      <xdr:col>36</xdr:col>
      <xdr:colOff>165100</xdr:colOff>
      <xdr:row>59</xdr:row>
      <xdr:rowOff>135424</xdr:rowOff>
    </xdr:to>
    <xdr:sp macro="" textlink="">
      <xdr:nvSpPr>
        <xdr:cNvPr id="381" name="楕円 380"/>
        <xdr:cNvSpPr/>
      </xdr:nvSpPr>
      <xdr:spPr>
        <a:xfrm>
          <a:off x="6921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126551</xdr:rowOff>
    </xdr:from>
    <xdr:ext cx="378565" cy="259045"/>
    <xdr:sp macro="" textlink="">
      <xdr:nvSpPr>
        <xdr:cNvPr id="382" name="テキスト ボックス 381"/>
        <xdr:cNvSpPr txBox="1"/>
      </xdr:nvSpPr>
      <xdr:spPr>
        <a:xfrm>
          <a:off x="6783017" y="1024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19405</xdr:rowOff>
    </xdr:from>
    <xdr:to>
      <xdr:col>55</xdr:col>
      <xdr:colOff>0</xdr:colOff>
      <xdr:row>79</xdr:row>
      <xdr:rowOff>23761</xdr:rowOff>
    </xdr:to>
    <xdr:cxnSp macro="">
      <xdr:nvCxnSpPr>
        <xdr:cNvPr id="411" name="直線コネクタ 410"/>
        <xdr:cNvCxnSpPr/>
      </xdr:nvCxnSpPr>
      <xdr:spPr>
        <a:xfrm flipV="1">
          <a:off x="9639300" y="13563955"/>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20726</xdr:rowOff>
    </xdr:from>
    <xdr:to>
      <xdr:col>50</xdr:col>
      <xdr:colOff>114300</xdr:colOff>
      <xdr:row>79</xdr:row>
      <xdr:rowOff>23761</xdr:rowOff>
    </xdr:to>
    <xdr:cxnSp macro="">
      <xdr:nvCxnSpPr>
        <xdr:cNvPr id="414" name="直線コネクタ 413"/>
        <xdr:cNvCxnSpPr/>
      </xdr:nvCxnSpPr>
      <xdr:spPr>
        <a:xfrm>
          <a:off x="8750300" y="13565276"/>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20726</xdr:rowOff>
    </xdr:from>
    <xdr:to>
      <xdr:col>45</xdr:col>
      <xdr:colOff>177800</xdr:colOff>
      <xdr:row>79</xdr:row>
      <xdr:rowOff>29604</xdr:rowOff>
    </xdr:to>
    <xdr:cxnSp macro="">
      <xdr:nvCxnSpPr>
        <xdr:cNvPr id="417" name="直線コネクタ 416"/>
        <xdr:cNvCxnSpPr/>
      </xdr:nvCxnSpPr>
      <xdr:spPr>
        <a:xfrm flipV="1">
          <a:off x="7861300" y="1356527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29604</xdr:rowOff>
    </xdr:from>
    <xdr:to>
      <xdr:col>41</xdr:col>
      <xdr:colOff>50800</xdr:colOff>
      <xdr:row>79</xdr:row>
      <xdr:rowOff>30708</xdr:rowOff>
    </xdr:to>
    <xdr:cxnSp macro="">
      <xdr:nvCxnSpPr>
        <xdr:cNvPr id="420" name="直線コネクタ 419"/>
        <xdr:cNvCxnSpPr/>
      </xdr:nvCxnSpPr>
      <xdr:spPr>
        <a:xfrm flipV="1">
          <a:off x="6972300" y="1357415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140055</xdr:rowOff>
    </xdr:from>
    <xdr:to>
      <xdr:col>55</xdr:col>
      <xdr:colOff>50800</xdr:colOff>
      <xdr:row>79</xdr:row>
      <xdr:rowOff>70205</xdr:rowOff>
    </xdr:to>
    <xdr:sp macro="" textlink="">
      <xdr:nvSpPr>
        <xdr:cNvPr id="430" name="楕円 429"/>
        <xdr:cNvSpPr/>
      </xdr:nvSpPr>
      <xdr:spPr>
        <a:xfrm>
          <a:off x="104267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144411</xdr:rowOff>
    </xdr:from>
    <xdr:to>
      <xdr:col>50</xdr:col>
      <xdr:colOff>165100</xdr:colOff>
      <xdr:row>79</xdr:row>
      <xdr:rowOff>74561</xdr:rowOff>
    </xdr:to>
    <xdr:sp macro="" textlink="">
      <xdr:nvSpPr>
        <xdr:cNvPr id="432" name="楕円 431"/>
        <xdr:cNvSpPr/>
      </xdr:nvSpPr>
      <xdr:spPr>
        <a:xfrm>
          <a:off x="9588500" y="13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65688</xdr:rowOff>
    </xdr:from>
    <xdr:ext cx="469744" cy="259045"/>
    <xdr:sp macro="" textlink="">
      <xdr:nvSpPr>
        <xdr:cNvPr id="433" name="テキスト ボックス 432"/>
        <xdr:cNvSpPr txBox="1"/>
      </xdr:nvSpPr>
      <xdr:spPr>
        <a:xfrm>
          <a:off x="9404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141376</xdr:rowOff>
    </xdr:from>
    <xdr:to>
      <xdr:col>46</xdr:col>
      <xdr:colOff>38100</xdr:colOff>
      <xdr:row>79</xdr:row>
      <xdr:rowOff>71526</xdr:rowOff>
    </xdr:to>
    <xdr:sp macro="" textlink="">
      <xdr:nvSpPr>
        <xdr:cNvPr id="434" name="楕円 433"/>
        <xdr:cNvSpPr/>
      </xdr:nvSpPr>
      <xdr:spPr>
        <a:xfrm>
          <a:off x="8699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62653</xdr:rowOff>
    </xdr:from>
    <xdr:ext cx="469744" cy="259045"/>
    <xdr:sp macro="" textlink="">
      <xdr:nvSpPr>
        <xdr:cNvPr id="435" name="テキスト ボックス 434"/>
        <xdr:cNvSpPr txBox="1"/>
      </xdr:nvSpPr>
      <xdr:spPr>
        <a:xfrm>
          <a:off x="8515428"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150254</xdr:rowOff>
    </xdr:from>
    <xdr:to>
      <xdr:col>41</xdr:col>
      <xdr:colOff>101600</xdr:colOff>
      <xdr:row>79</xdr:row>
      <xdr:rowOff>80404</xdr:rowOff>
    </xdr:to>
    <xdr:sp macro="" textlink="">
      <xdr:nvSpPr>
        <xdr:cNvPr id="436" name="楕円 435"/>
        <xdr:cNvSpPr/>
      </xdr:nvSpPr>
      <xdr:spPr>
        <a:xfrm>
          <a:off x="7810500" y="135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71531</xdr:rowOff>
    </xdr:from>
    <xdr:ext cx="469744" cy="259045"/>
    <xdr:sp macro="" textlink="">
      <xdr:nvSpPr>
        <xdr:cNvPr id="437" name="テキスト ボックス 436"/>
        <xdr:cNvSpPr txBox="1"/>
      </xdr:nvSpPr>
      <xdr:spPr>
        <a:xfrm>
          <a:off x="7626428" y="136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151358</xdr:rowOff>
    </xdr:from>
    <xdr:to>
      <xdr:col>36</xdr:col>
      <xdr:colOff>165100</xdr:colOff>
      <xdr:row>79</xdr:row>
      <xdr:rowOff>81508</xdr:rowOff>
    </xdr:to>
    <xdr:sp macro="" textlink="">
      <xdr:nvSpPr>
        <xdr:cNvPr id="438" name="楕円 437"/>
        <xdr:cNvSpPr/>
      </xdr:nvSpPr>
      <xdr:spPr>
        <a:xfrm>
          <a:off x="6921500" y="135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72635</xdr:rowOff>
    </xdr:from>
    <xdr:ext cx="469744" cy="259045"/>
    <xdr:sp macro="" textlink="">
      <xdr:nvSpPr>
        <xdr:cNvPr id="439" name="テキスト ボックス 438"/>
        <xdr:cNvSpPr txBox="1"/>
      </xdr:nvSpPr>
      <xdr:spPr>
        <a:xfrm>
          <a:off x="6737428" y="1361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164074</xdr:rowOff>
    </xdr:from>
    <xdr:to>
      <xdr:col>55</xdr:col>
      <xdr:colOff>0</xdr:colOff>
      <xdr:row>97</xdr:row>
      <xdr:rowOff>36765</xdr:rowOff>
    </xdr:to>
    <xdr:cxnSp macro="">
      <xdr:nvCxnSpPr>
        <xdr:cNvPr id="470" name="直線コネクタ 469"/>
        <xdr:cNvCxnSpPr/>
      </xdr:nvCxnSpPr>
      <xdr:spPr>
        <a:xfrm flipV="1">
          <a:off x="9639300" y="16623274"/>
          <a:ext cx="8382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153688</xdr:rowOff>
    </xdr:from>
    <xdr:to>
      <xdr:col>50</xdr:col>
      <xdr:colOff>114300</xdr:colOff>
      <xdr:row>97</xdr:row>
      <xdr:rowOff>36765</xdr:rowOff>
    </xdr:to>
    <xdr:cxnSp macro="">
      <xdr:nvCxnSpPr>
        <xdr:cNvPr id="473" name="直線コネクタ 472"/>
        <xdr:cNvCxnSpPr/>
      </xdr:nvCxnSpPr>
      <xdr:spPr>
        <a:xfrm>
          <a:off x="8750300" y="16612888"/>
          <a:ext cx="889000" cy="5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153688</xdr:rowOff>
    </xdr:from>
    <xdr:to>
      <xdr:col>45</xdr:col>
      <xdr:colOff>177800</xdr:colOff>
      <xdr:row>97</xdr:row>
      <xdr:rowOff>68072</xdr:rowOff>
    </xdr:to>
    <xdr:cxnSp macro="">
      <xdr:nvCxnSpPr>
        <xdr:cNvPr id="476" name="直線コネクタ 475"/>
        <xdr:cNvCxnSpPr/>
      </xdr:nvCxnSpPr>
      <xdr:spPr>
        <a:xfrm flipV="1">
          <a:off x="7861300" y="16612888"/>
          <a:ext cx="889000" cy="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49958</xdr:rowOff>
    </xdr:from>
    <xdr:to>
      <xdr:col>41</xdr:col>
      <xdr:colOff>50800</xdr:colOff>
      <xdr:row>97</xdr:row>
      <xdr:rowOff>68072</xdr:rowOff>
    </xdr:to>
    <xdr:cxnSp macro="">
      <xdr:nvCxnSpPr>
        <xdr:cNvPr id="479" name="直線コネクタ 478"/>
        <xdr:cNvCxnSpPr/>
      </xdr:nvCxnSpPr>
      <xdr:spPr>
        <a:xfrm>
          <a:off x="6972300" y="16509158"/>
          <a:ext cx="8890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113274</xdr:rowOff>
    </xdr:from>
    <xdr:to>
      <xdr:col>55</xdr:col>
      <xdr:colOff>50800</xdr:colOff>
      <xdr:row>97</xdr:row>
      <xdr:rowOff>43424</xdr:rowOff>
    </xdr:to>
    <xdr:sp macro="" textlink="">
      <xdr:nvSpPr>
        <xdr:cNvPr id="489" name="楕円 488"/>
        <xdr:cNvSpPr/>
      </xdr:nvSpPr>
      <xdr:spPr>
        <a:xfrm>
          <a:off x="10426700" y="16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136151</xdr:rowOff>
    </xdr:from>
    <xdr:ext cx="534377" cy="259045"/>
    <xdr:sp macro="" textlink="">
      <xdr:nvSpPr>
        <xdr:cNvPr id="490" name="土木費該当値テキスト"/>
        <xdr:cNvSpPr txBox="1"/>
      </xdr:nvSpPr>
      <xdr:spPr>
        <a:xfrm>
          <a:off x="10528300" y="164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157415</xdr:rowOff>
    </xdr:from>
    <xdr:to>
      <xdr:col>50</xdr:col>
      <xdr:colOff>165100</xdr:colOff>
      <xdr:row>97</xdr:row>
      <xdr:rowOff>87565</xdr:rowOff>
    </xdr:to>
    <xdr:sp macro="" textlink="">
      <xdr:nvSpPr>
        <xdr:cNvPr id="491" name="楕円 490"/>
        <xdr:cNvSpPr/>
      </xdr:nvSpPr>
      <xdr:spPr>
        <a:xfrm>
          <a:off x="9588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78692</xdr:rowOff>
    </xdr:from>
    <xdr:ext cx="534377" cy="259045"/>
    <xdr:sp macro="" textlink="">
      <xdr:nvSpPr>
        <xdr:cNvPr id="492" name="テキスト ボックス 491"/>
        <xdr:cNvSpPr txBox="1"/>
      </xdr:nvSpPr>
      <xdr:spPr>
        <a:xfrm>
          <a:off x="9372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102888</xdr:rowOff>
    </xdr:from>
    <xdr:to>
      <xdr:col>46</xdr:col>
      <xdr:colOff>38100</xdr:colOff>
      <xdr:row>97</xdr:row>
      <xdr:rowOff>33038</xdr:rowOff>
    </xdr:to>
    <xdr:sp macro="" textlink="">
      <xdr:nvSpPr>
        <xdr:cNvPr id="493" name="楕円 492"/>
        <xdr:cNvSpPr/>
      </xdr:nvSpPr>
      <xdr:spPr>
        <a:xfrm>
          <a:off x="8699500" y="165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49565</xdr:rowOff>
    </xdr:from>
    <xdr:ext cx="534377" cy="259045"/>
    <xdr:sp macro="" textlink="">
      <xdr:nvSpPr>
        <xdr:cNvPr id="494" name="テキスト ボックス 493"/>
        <xdr:cNvSpPr txBox="1"/>
      </xdr:nvSpPr>
      <xdr:spPr>
        <a:xfrm>
          <a:off x="8483111" y="163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17272</xdr:rowOff>
    </xdr:from>
    <xdr:to>
      <xdr:col>41</xdr:col>
      <xdr:colOff>101600</xdr:colOff>
      <xdr:row>97</xdr:row>
      <xdr:rowOff>118872</xdr:rowOff>
    </xdr:to>
    <xdr:sp macro="" textlink="">
      <xdr:nvSpPr>
        <xdr:cNvPr id="495" name="楕円 494"/>
        <xdr:cNvSpPr/>
      </xdr:nvSpPr>
      <xdr:spPr>
        <a:xfrm>
          <a:off x="78105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109999</xdr:rowOff>
    </xdr:from>
    <xdr:ext cx="534377" cy="259045"/>
    <xdr:sp macro="" textlink="">
      <xdr:nvSpPr>
        <xdr:cNvPr id="496" name="テキスト ボックス 495"/>
        <xdr:cNvSpPr txBox="1"/>
      </xdr:nvSpPr>
      <xdr:spPr>
        <a:xfrm>
          <a:off x="7594111" y="167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170608</xdr:rowOff>
    </xdr:from>
    <xdr:to>
      <xdr:col>36</xdr:col>
      <xdr:colOff>165100</xdr:colOff>
      <xdr:row>96</xdr:row>
      <xdr:rowOff>100758</xdr:rowOff>
    </xdr:to>
    <xdr:sp macro="" textlink="">
      <xdr:nvSpPr>
        <xdr:cNvPr id="497" name="楕円 496"/>
        <xdr:cNvSpPr/>
      </xdr:nvSpPr>
      <xdr:spPr>
        <a:xfrm>
          <a:off x="6921500" y="16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117285</xdr:rowOff>
    </xdr:from>
    <xdr:ext cx="534377" cy="259045"/>
    <xdr:sp macro="" textlink="">
      <xdr:nvSpPr>
        <xdr:cNvPr id="498" name="テキスト ボックス 497"/>
        <xdr:cNvSpPr txBox="1"/>
      </xdr:nvSpPr>
      <xdr:spPr>
        <a:xfrm>
          <a:off x="6705111" y="162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150719</xdr:rowOff>
    </xdr:from>
    <xdr:to>
      <xdr:col>85</xdr:col>
      <xdr:colOff>127000</xdr:colOff>
      <xdr:row>37</xdr:row>
      <xdr:rowOff>13810</xdr:rowOff>
    </xdr:to>
    <xdr:cxnSp macro="">
      <xdr:nvCxnSpPr>
        <xdr:cNvPr id="525" name="直線コネクタ 524"/>
        <xdr:cNvCxnSpPr/>
      </xdr:nvCxnSpPr>
      <xdr:spPr>
        <a:xfrm flipV="1">
          <a:off x="15481300" y="6322919"/>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2060</xdr:rowOff>
    </xdr:from>
    <xdr:to>
      <xdr:col>81</xdr:col>
      <xdr:colOff>50800</xdr:colOff>
      <xdr:row>37</xdr:row>
      <xdr:rowOff>13810</xdr:rowOff>
    </xdr:to>
    <xdr:cxnSp macro="">
      <xdr:nvCxnSpPr>
        <xdr:cNvPr id="528" name="直線コネクタ 527"/>
        <xdr:cNvCxnSpPr/>
      </xdr:nvCxnSpPr>
      <xdr:spPr>
        <a:xfrm>
          <a:off x="14592300" y="634571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128019</xdr:rowOff>
    </xdr:from>
    <xdr:to>
      <xdr:col>76</xdr:col>
      <xdr:colOff>114300</xdr:colOff>
      <xdr:row>37</xdr:row>
      <xdr:rowOff>2060</xdr:rowOff>
    </xdr:to>
    <xdr:cxnSp macro="">
      <xdr:nvCxnSpPr>
        <xdr:cNvPr id="531" name="直線コネクタ 530"/>
        <xdr:cNvCxnSpPr/>
      </xdr:nvCxnSpPr>
      <xdr:spPr>
        <a:xfrm>
          <a:off x="13703300" y="630021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104861</xdr:rowOff>
    </xdr:from>
    <xdr:to>
      <xdr:col>71</xdr:col>
      <xdr:colOff>177800</xdr:colOff>
      <xdr:row>36</xdr:row>
      <xdr:rowOff>128019</xdr:rowOff>
    </xdr:to>
    <xdr:cxnSp macro="">
      <xdr:nvCxnSpPr>
        <xdr:cNvPr id="534" name="直線コネクタ 533"/>
        <xdr:cNvCxnSpPr/>
      </xdr:nvCxnSpPr>
      <xdr:spPr>
        <a:xfrm>
          <a:off x="12814300" y="6105611"/>
          <a:ext cx="889000" cy="1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99919</xdr:rowOff>
    </xdr:from>
    <xdr:to>
      <xdr:col>85</xdr:col>
      <xdr:colOff>177800</xdr:colOff>
      <xdr:row>37</xdr:row>
      <xdr:rowOff>30069</xdr:rowOff>
    </xdr:to>
    <xdr:sp macro="" textlink="">
      <xdr:nvSpPr>
        <xdr:cNvPr id="544" name="楕円 543"/>
        <xdr:cNvSpPr/>
      </xdr:nvSpPr>
      <xdr:spPr>
        <a:xfrm>
          <a:off x="16268700" y="62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78346</xdr:rowOff>
    </xdr:from>
    <xdr:ext cx="534377" cy="259045"/>
    <xdr:sp macro="" textlink="">
      <xdr:nvSpPr>
        <xdr:cNvPr id="545" name="消防費該当値テキスト"/>
        <xdr:cNvSpPr txBox="1"/>
      </xdr:nvSpPr>
      <xdr:spPr>
        <a:xfrm>
          <a:off x="16370300" y="625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134460</xdr:rowOff>
    </xdr:from>
    <xdr:to>
      <xdr:col>81</xdr:col>
      <xdr:colOff>101600</xdr:colOff>
      <xdr:row>37</xdr:row>
      <xdr:rowOff>64610</xdr:rowOff>
    </xdr:to>
    <xdr:sp macro="" textlink="">
      <xdr:nvSpPr>
        <xdr:cNvPr id="546" name="楕円 545"/>
        <xdr:cNvSpPr/>
      </xdr:nvSpPr>
      <xdr:spPr>
        <a:xfrm>
          <a:off x="15430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55737</xdr:rowOff>
    </xdr:from>
    <xdr:ext cx="534377" cy="259045"/>
    <xdr:sp macro="" textlink="">
      <xdr:nvSpPr>
        <xdr:cNvPr id="547" name="テキスト ボックス 546"/>
        <xdr:cNvSpPr txBox="1"/>
      </xdr:nvSpPr>
      <xdr:spPr>
        <a:xfrm>
          <a:off x="15214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122710</xdr:rowOff>
    </xdr:from>
    <xdr:to>
      <xdr:col>76</xdr:col>
      <xdr:colOff>165100</xdr:colOff>
      <xdr:row>37</xdr:row>
      <xdr:rowOff>52860</xdr:rowOff>
    </xdr:to>
    <xdr:sp macro="" textlink="">
      <xdr:nvSpPr>
        <xdr:cNvPr id="548" name="楕円 547"/>
        <xdr:cNvSpPr/>
      </xdr:nvSpPr>
      <xdr:spPr>
        <a:xfrm>
          <a:off x="14541500" y="62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43987</xdr:rowOff>
    </xdr:from>
    <xdr:ext cx="534377" cy="259045"/>
    <xdr:sp macro="" textlink="">
      <xdr:nvSpPr>
        <xdr:cNvPr id="549" name="テキスト ボックス 548"/>
        <xdr:cNvSpPr txBox="1"/>
      </xdr:nvSpPr>
      <xdr:spPr>
        <a:xfrm>
          <a:off x="14325111" y="63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77219</xdr:rowOff>
    </xdr:from>
    <xdr:to>
      <xdr:col>72</xdr:col>
      <xdr:colOff>38100</xdr:colOff>
      <xdr:row>37</xdr:row>
      <xdr:rowOff>7369</xdr:rowOff>
    </xdr:to>
    <xdr:sp macro="" textlink="">
      <xdr:nvSpPr>
        <xdr:cNvPr id="550" name="楕円 549"/>
        <xdr:cNvSpPr/>
      </xdr:nvSpPr>
      <xdr:spPr>
        <a:xfrm>
          <a:off x="13652500" y="62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169946</xdr:rowOff>
    </xdr:from>
    <xdr:ext cx="534377" cy="259045"/>
    <xdr:sp macro="" textlink="">
      <xdr:nvSpPr>
        <xdr:cNvPr id="551" name="テキスト ボックス 550"/>
        <xdr:cNvSpPr txBox="1"/>
      </xdr:nvSpPr>
      <xdr:spPr>
        <a:xfrm>
          <a:off x="13436111" y="63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54061</xdr:rowOff>
    </xdr:from>
    <xdr:to>
      <xdr:col>67</xdr:col>
      <xdr:colOff>101600</xdr:colOff>
      <xdr:row>35</xdr:row>
      <xdr:rowOff>155661</xdr:rowOff>
    </xdr:to>
    <xdr:sp macro="" textlink="">
      <xdr:nvSpPr>
        <xdr:cNvPr id="552" name="楕円 551"/>
        <xdr:cNvSpPr/>
      </xdr:nvSpPr>
      <xdr:spPr>
        <a:xfrm>
          <a:off x="12763500" y="60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738</xdr:rowOff>
    </xdr:from>
    <xdr:ext cx="534377" cy="259045"/>
    <xdr:sp macro="" textlink="">
      <xdr:nvSpPr>
        <xdr:cNvPr id="553" name="テキスト ボックス 552"/>
        <xdr:cNvSpPr txBox="1"/>
      </xdr:nvSpPr>
      <xdr:spPr>
        <a:xfrm>
          <a:off x="12547111" y="58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120917</xdr:rowOff>
    </xdr:from>
    <xdr:to>
      <xdr:col>85</xdr:col>
      <xdr:colOff>127000</xdr:colOff>
      <xdr:row>55</xdr:row>
      <xdr:rowOff>151930</xdr:rowOff>
    </xdr:to>
    <xdr:cxnSp macro="">
      <xdr:nvCxnSpPr>
        <xdr:cNvPr id="583" name="直線コネクタ 582"/>
        <xdr:cNvCxnSpPr/>
      </xdr:nvCxnSpPr>
      <xdr:spPr>
        <a:xfrm flipV="1">
          <a:off x="15481300" y="8521967"/>
          <a:ext cx="838200" cy="10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151930</xdr:rowOff>
    </xdr:from>
    <xdr:to>
      <xdr:col>81</xdr:col>
      <xdr:colOff>50800</xdr:colOff>
      <xdr:row>57</xdr:row>
      <xdr:rowOff>91922</xdr:rowOff>
    </xdr:to>
    <xdr:cxnSp macro="">
      <xdr:nvCxnSpPr>
        <xdr:cNvPr id="586" name="直線コネクタ 585"/>
        <xdr:cNvCxnSpPr/>
      </xdr:nvCxnSpPr>
      <xdr:spPr>
        <a:xfrm flipV="1">
          <a:off x="14592300" y="9581680"/>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91922</xdr:rowOff>
    </xdr:from>
    <xdr:to>
      <xdr:col>76</xdr:col>
      <xdr:colOff>114300</xdr:colOff>
      <xdr:row>58</xdr:row>
      <xdr:rowOff>154737</xdr:rowOff>
    </xdr:to>
    <xdr:cxnSp macro="">
      <xdr:nvCxnSpPr>
        <xdr:cNvPr id="589" name="直線コネクタ 588"/>
        <xdr:cNvCxnSpPr/>
      </xdr:nvCxnSpPr>
      <xdr:spPr>
        <a:xfrm flipV="1">
          <a:off x="13703300" y="9864572"/>
          <a:ext cx="889000" cy="2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57607</xdr:rowOff>
    </xdr:from>
    <xdr:to>
      <xdr:col>71</xdr:col>
      <xdr:colOff>177800</xdr:colOff>
      <xdr:row>58</xdr:row>
      <xdr:rowOff>154737</xdr:rowOff>
    </xdr:to>
    <xdr:cxnSp macro="">
      <xdr:nvCxnSpPr>
        <xdr:cNvPr id="592" name="直線コネクタ 591"/>
        <xdr:cNvCxnSpPr/>
      </xdr:nvCxnSpPr>
      <xdr:spPr>
        <a:xfrm>
          <a:off x="12814300" y="9487357"/>
          <a:ext cx="889000" cy="6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70117</xdr:rowOff>
    </xdr:from>
    <xdr:to>
      <xdr:col>85</xdr:col>
      <xdr:colOff>177800</xdr:colOff>
      <xdr:row>50</xdr:row>
      <xdr:rowOff>267</xdr:rowOff>
    </xdr:to>
    <xdr:sp macro="" textlink="">
      <xdr:nvSpPr>
        <xdr:cNvPr id="602" name="楕円 601"/>
        <xdr:cNvSpPr/>
      </xdr:nvSpPr>
      <xdr:spPr>
        <a:xfrm>
          <a:off x="16268700" y="8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23144</xdr:rowOff>
    </xdr:from>
    <xdr:ext cx="599010" cy="259045"/>
    <xdr:sp macro="" textlink="">
      <xdr:nvSpPr>
        <xdr:cNvPr id="603" name="教育費該当値テキスト"/>
        <xdr:cNvSpPr txBox="1"/>
      </xdr:nvSpPr>
      <xdr:spPr>
        <a:xfrm>
          <a:off x="16370300" y="842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101130</xdr:rowOff>
    </xdr:from>
    <xdr:to>
      <xdr:col>81</xdr:col>
      <xdr:colOff>101600</xdr:colOff>
      <xdr:row>56</xdr:row>
      <xdr:rowOff>31280</xdr:rowOff>
    </xdr:to>
    <xdr:sp macro="" textlink="">
      <xdr:nvSpPr>
        <xdr:cNvPr id="604" name="楕円 603"/>
        <xdr:cNvSpPr/>
      </xdr:nvSpPr>
      <xdr:spPr>
        <a:xfrm>
          <a:off x="15430500" y="9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47807</xdr:rowOff>
    </xdr:from>
    <xdr:ext cx="534377" cy="259045"/>
    <xdr:sp macro="" textlink="">
      <xdr:nvSpPr>
        <xdr:cNvPr id="605" name="テキスト ボックス 604"/>
        <xdr:cNvSpPr txBox="1"/>
      </xdr:nvSpPr>
      <xdr:spPr>
        <a:xfrm>
          <a:off x="15214111" y="93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41122</xdr:rowOff>
    </xdr:from>
    <xdr:to>
      <xdr:col>76</xdr:col>
      <xdr:colOff>165100</xdr:colOff>
      <xdr:row>57</xdr:row>
      <xdr:rowOff>142722</xdr:rowOff>
    </xdr:to>
    <xdr:sp macro="" textlink="">
      <xdr:nvSpPr>
        <xdr:cNvPr id="606" name="楕円 605"/>
        <xdr:cNvSpPr/>
      </xdr:nvSpPr>
      <xdr:spPr>
        <a:xfrm>
          <a:off x="14541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159249</xdr:rowOff>
    </xdr:from>
    <xdr:ext cx="534377" cy="259045"/>
    <xdr:sp macro="" textlink="">
      <xdr:nvSpPr>
        <xdr:cNvPr id="607" name="テキスト ボックス 606"/>
        <xdr:cNvSpPr txBox="1"/>
      </xdr:nvSpPr>
      <xdr:spPr>
        <a:xfrm>
          <a:off x="14325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103937</xdr:rowOff>
    </xdr:from>
    <xdr:to>
      <xdr:col>72</xdr:col>
      <xdr:colOff>38100</xdr:colOff>
      <xdr:row>59</xdr:row>
      <xdr:rowOff>34087</xdr:rowOff>
    </xdr:to>
    <xdr:sp macro="" textlink="">
      <xdr:nvSpPr>
        <xdr:cNvPr id="608" name="楕円 607"/>
        <xdr:cNvSpPr/>
      </xdr:nvSpPr>
      <xdr:spPr>
        <a:xfrm>
          <a:off x="13652500" y="10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25214</xdr:rowOff>
    </xdr:from>
    <xdr:ext cx="534377" cy="259045"/>
    <xdr:sp macro="" textlink="">
      <xdr:nvSpPr>
        <xdr:cNvPr id="609" name="テキスト ボックス 608"/>
        <xdr:cNvSpPr txBox="1"/>
      </xdr:nvSpPr>
      <xdr:spPr>
        <a:xfrm>
          <a:off x="13436111" y="101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6807</xdr:rowOff>
    </xdr:from>
    <xdr:to>
      <xdr:col>67</xdr:col>
      <xdr:colOff>101600</xdr:colOff>
      <xdr:row>55</xdr:row>
      <xdr:rowOff>108407</xdr:rowOff>
    </xdr:to>
    <xdr:sp macro="" textlink="">
      <xdr:nvSpPr>
        <xdr:cNvPr id="610" name="楕円 609"/>
        <xdr:cNvSpPr/>
      </xdr:nvSpPr>
      <xdr:spPr>
        <a:xfrm>
          <a:off x="12763500" y="9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124934</xdr:rowOff>
    </xdr:from>
    <xdr:ext cx="534377" cy="259045"/>
    <xdr:sp macro="" textlink="">
      <xdr:nvSpPr>
        <xdr:cNvPr id="611" name="テキスト ボックス 610"/>
        <xdr:cNvSpPr txBox="1"/>
      </xdr:nvSpPr>
      <xdr:spPr>
        <a:xfrm>
          <a:off x="12547111" y="92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34784</xdr:rowOff>
    </xdr:from>
    <xdr:to>
      <xdr:col>85</xdr:col>
      <xdr:colOff>127000</xdr:colOff>
      <xdr:row>79</xdr:row>
      <xdr:rowOff>41570</xdr:rowOff>
    </xdr:to>
    <xdr:cxnSp macro="">
      <xdr:nvCxnSpPr>
        <xdr:cNvPr id="640" name="直線コネクタ 639"/>
        <xdr:cNvCxnSpPr/>
      </xdr:nvCxnSpPr>
      <xdr:spPr>
        <a:xfrm flipV="1">
          <a:off x="15481300" y="13579334"/>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41570</xdr:rowOff>
    </xdr:from>
    <xdr:to>
      <xdr:col>81</xdr:col>
      <xdr:colOff>50800</xdr:colOff>
      <xdr:row>79</xdr:row>
      <xdr:rowOff>44450</xdr:rowOff>
    </xdr:to>
    <xdr:cxnSp macro="">
      <xdr:nvCxnSpPr>
        <xdr:cNvPr id="643" name="直線コネクタ 642"/>
        <xdr:cNvCxnSpPr/>
      </xdr:nvCxnSpPr>
      <xdr:spPr>
        <a:xfrm flipV="1">
          <a:off x="14592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155434</xdr:rowOff>
    </xdr:from>
    <xdr:to>
      <xdr:col>85</xdr:col>
      <xdr:colOff>177800</xdr:colOff>
      <xdr:row>79</xdr:row>
      <xdr:rowOff>85584</xdr:rowOff>
    </xdr:to>
    <xdr:sp macro="" textlink="">
      <xdr:nvSpPr>
        <xdr:cNvPr id="659" name="楕円 658"/>
        <xdr:cNvSpPr/>
      </xdr:nvSpPr>
      <xdr:spPr>
        <a:xfrm>
          <a:off x="162687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114811</xdr:rowOff>
    </xdr:from>
    <xdr:ext cx="469744" cy="259045"/>
    <xdr:sp macro="" textlink="">
      <xdr:nvSpPr>
        <xdr:cNvPr id="660" name="災害復旧費該当値テキスト"/>
        <xdr:cNvSpPr txBox="1"/>
      </xdr:nvSpPr>
      <xdr:spPr>
        <a:xfrm>
          <a:off x="16370300" y="133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162220</xdr:rowOff>
    </xdr:from>
    <xdr:to>
      <xdr:col>81</xdr:col>
      <xdr:colOff>101600</xdr:colOff>
      <xdr:row>79</xdr:row>
      <xdr:rowOff>92370</xdr:rowOff>
    </xdr:to>
    <xdr:sp macro="" textlink="">
      <xdr:nvSpPr>
        <xdr:cNvPr id="661" name="楕円 660"/>
        <xdr:cNvSpPr/>
      </xdr:nvSpPr>
      <xdr:spPr>
        <a:xfrm>
          <a:off x="15430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108897</xdr:rowOff>
    </xdr:from>
    <xdr:ext cx="378565" cy="259045"/>
    <xdr:sp macro="" textlink="">
      <xdr:nvSpPr>
        <xdr:cNvPr id="662" name="テキスト ボックス 661"/>
        <xdr:cNvSpPr txBox="1"/>
      </xdr:nvSpPr>
      <xdr:spPr>
        <a:xfrm>
          <a:off x="15292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104217</xdr:rowOff>
    </xdr:from>
    <xdr:to>
      <xdr:col>85</xdr:col>
      <xdr:colOff>127000</xdr:colOff>
      <xdr:row>97</xdr:row>
      <xdr:rowOff>105384</xdr:rowOff>
    </xdr:to>
    <xdr:cxnSp macro="">
      <xdr:nvCxnSpPr>
        <xdr:cNvPr id="697" name="直線コネクタ 696"/>
        <xdr:cNvCxnSpPr/>
      </xdr:nvCxnSpPr>
      <xdr:spPr>
        <a:xfrm flipV="1">
          <a:off x="15481300" y="16734867"/>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89269</xdr:rowOff>
    </xdr:from>
    <xdr:to>
      <xdr:col>81</xdr:col>
      <xdr:colOff>50800</xdr:colOff>
      <xdr:row>97</xdr:row>
      <xdr:rowOff>105384</xdr:rowOff>
    </xdr:to>
    <xdr:cxnSp macro="">
      <xdr:nvCxnSpPr>
        <xdr:cNvPr id="700" name="直線コネクタ 699"/>
        <xdr:cNvCxnSpPr/>
      </xdr:nvCxnSpPr>
      <xdr:spPr>
        <a:xfrm>
          <a:off x="14592300" y="16719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86957</xdr:rowOff>
    </xdr:from>
    <xdr:to>
      <xdr:col>76</xdr:col>
      <xdr:colOff>114300</xdr:colOff>
      <xdr:row>97</xdr:row>
      <xdr:rowOff>89269</xdr:rowOff>
    </xdr:to>
    <xdr:cxnSp macro="">
      <xdr:nvCxnSpPr>
        <xdr:cNvPr id="703" name="直線コネクタ 702"/>
        <xdr:cNvCxnSpPr/>
      </xdr:nvCxnSpPr>
      <xdr:spPr>
        <a:xfrm>
          <a:off x="13703300" y="16717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168720</xdr:rowOff>
    </xdr:from>
    <xdr:to>
      <xdr:col>71</xdr:col>
      <xdr:colOff>177800</xdr:colOff>
      <xdr:row>97</xdr:row>
      <xdr:rowOff>86957</xdr:rowOff>
    </xdr:to>
    <xdr:cxnSp macro="">
      <xdr:nvCxnSpPr>
        <xdr:cNvPr id="706" name="直線コネクタ 705"/>
        <xdr:cNvCxnSpPr/>
      </xdr:nvCxnSpPr>
      <xdr:spPr>
        <a:xfrm>
          <a:off x="12814300" y="16627920"/>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53417</xdr:rowOff>
    </xdr:from>
    <xdr:to>
      <xdr:col>85</xdr:col>
      <xdr:colOff>177800</xdr:colOff>
      <xdr:row>97</xdr:row>
      <xdr:rowOff>155017</xdr:rowOff>
    </xdr:to>
    <xdr:sp macro="" textlink="">
      <xdr:nvSpPr>
        <xdr:cNvPr id="716" name="楕円 715"/>
        <xdr:cNvSpPr/>
      </xdr:nvSpPr>
      <xdr:spPr>
        <a:xfrm>
          <a:off x="162687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139794</xdr:rowOff>
    </xdr:from>
    <xdr:ext cx="534377" cy="259045"/>
    <xdr:sp macro="" textlink="">
      <xdr:nvSpPr>
        <xdr:cNvPr id="717" name="公債費該当値テキスト"/>
        <xdr:cNvSpPr txBox="1"/>
      </xdr:nvSpPr>
      <xdr:spPr>
        <a:xfrm>
          <a:off x="16370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54584</xdr:rowOff>
    </xdr:from>
    <xdr:to>
      <xdr:col>81</xdr:col>
      <xdr:colOff>101600</xdr:colOff>
      <xdr:row>97</xdr:row>
      <xdr:rowOff>156184</xdr:rowOff>
    </xdr:to>
    <xdr:sp macro="" textlink="">
      <xdr:nvSpPr>
        <xdr:cNvPr id="718" name="楕円 717"/>
        <xdr:cNvSpPr/>
      </xdr:nvSpPr>
      <xdr:spPr>
        <a:xfrm>
          <a:off x="154305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147311</xdr:rowOff>
    </xdr:from>
    <xdr:ext cx="534377" cy="259045"/>
    <xdr:sp macro="" textlink="">
      <xdr:nvSpPr>
        <xdr:cNvPr id="719" name="テキスト ボックス 718"/>
        <xdr:cNvSpPr txBox="1"/>
      </xdr:nvSpPr>
      <xdr:spPr>
        <a:xfrm>
          <a:off x="15214111" y="16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38469</xdr:rowOff>
    </xdr:from>
    <xdr:to>
      <xdr:col>76</xdr:col>
      <xdr:colOff>165100</xdr:colOff>
      <xdr:row>97</xdr:row>
      <xdr:rowOff>140069</xdr:rowOff>
    </xdr:to>
    <xdr:sp macro="" textlink="">
      <xdr:nvSpPr>
        <xdr:cNvPr id="720" name="楕円 719"/>
        <xdr:cNvSpPr/>
      </xdr:nvSpPr>
      <xdr:spPr>
        <a:xfrm>
          <a:off x="14541500" y="166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131196</xdr:rowOff>
    </xdr:from>
    <xdr:ext cx="534377" cy="259045"/>
    <xdr:sp macro="" textlink="">
      <xdr:nvSpPr>
        <xdr:cNvPr id="721" name="テキスト ボックス 720"/>
        <xdr:cNvSpPr txBox="1"/>
      </xdr:nvSpPr>
      <xdr:spPr>
        <a:xfrm>
          <a:off x="14325111" y="167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36157</xdr:rowOff>
    </xdr:from>
    <xdr:to>
      <xdr:col>72</xdr:col>
      <xdr:colOff>38100</xdr:colOff>
      <xdr:row>97</xdr:row>
      <xdr:rowOff>137757</xdr:rowOff>
    </xdr:to>
    <xdr:sp macro="" textlink="">
      <xdr:nvSpPr>
        <xdr:cNvPr id="722" name="楕円 721"/>
        <xdr:cNvSpPr/>
      </xdr:nvSpPr>
      <xdr:spPr>
        <a:xfrm>
          <a:off x="13652500" y="16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128884</xdr:rowOff>
    </xdr:from>
    <xdr:ext cx="534377" cy="259045"/>
    <xdr:sp macro="" textlink="">
      <xdr:nvSpPr>
        <xdr:cNvPr id="723" name="テキスト ボックス 722"/>
        <xdr:cNvSpPr txBox="1"/>
      </xdr:nvSpPr>
      <xdr:spPr>
        <a:xfrm>
          <a:off x="13436111" y="16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117920</xdr:rowOff>
    </xdr:from>
    <xdr:to>
      <xdr:col>67</xdr:col>
      <xdr:colOff>101600</xdr:colOff>
      <xdr:row>97</xdr:row>
      <xdr:rowOff>48070</xdr:rowOff>
    </xdr:to>
    <xdr:sp macro="" textlink="">
      <xdr:nvSpPr>
        <xdr:cNvPr id="724" name="楕円 723"/>
        <xdr:cNvSpPr/>
      </xdr:nvSpPr>
      <xdr:spPr>
        <a:xfrm>
          <a:off x="12763500" y="165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39197</xdr:rowOff>
    </xdr:from>
    <xdr:ext cx="534377" cy="259045"/>
    <xdr:sp macro="" textlink="">
      <xdr:nvSpPr>
        <xdr:cNvPr id="725" name="テキスト ボックス 724"/>
        <xdr:cNvSpPr txBox="1"/>
      </xdr:nvSpPr>
      <xdr:spPr>
        <a:xfrm>
          <a:off x="12547111" y="166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民生費の増加は、地域密着型サービス施設等整備促進事業等の影響</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教育費の増加については、平成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年度におこなった中学校建替事業に伴うものである。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中学校建替事業等による基金の取り崩しが</a:t>
          </a:r>
          <a:r>
            <a:rPr kumimoji="1" lang="ja-JP" altLang="en-US" sz="1100">
              <a:solidFill>
                <a:schemeClr val="dk1"/>
              </a:solidFill>
              <a:effectLst/>
              <a:latin typeface="+mn-lt"/>
              <a:ea typeface="+mn-ea"/>
              <a:cs typeface="+mn-cs"/>
            </a:rPr>
            <a:t>発生したため</a:t>
          </a:r>
          <a:r>
            <a:rPr kumimoji="1" lang="ja-JP" altLang="ja-JP" sz="1100">
              <a:solidFill>
                <a:schemeClr val="dk1"/>
              </a:solidFill>
              <a:effectLst/>
              <a:latin typeface="+mn-lt"/>
              <a:ea typeface="+mn-ea"/>
              <a:cs typeface="+mn-cs"/>
            </a:rPr>
            <a:t>実質単年度収支がマイナスとなった。</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長期的な視点からも健全な財政運営に努める。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中学校建替事業もあったことから前年度に比べ</a:t>
          </a:r>
          <a:r>
            <a:rPr kumimoji="1" lang="ja-JP" altLang="ja-JP" sz="1100">
              <a:solidFill>
                <a:schemeClr val="dk1"/>
              </a:solidFill>
              <a:effectLst/>
              <a:latin typeface="+mn-lt"/>
              <a:ea typeface="+mn-ea"/>
              <a:cs typeface="+mn-cs"/>
            </a:rPr>
            <a:t>一般会計の黒字が増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a:t>
          </a:r>
          <a:r>
            <a:rPr kumimoji="1" lang="ja-JP" altLang="en-US" sz="1100">
              <a:solidFill>
                <a:schemeClr val="dk1"/>
              </a:solidFill>
              <a:effectLst/>
              <a:latin typeface="+mn-lt"/>
              <a:ea typeface="+mn-ea"/>
              <a:cs typeface="+mn-cs"/>
            </a:rPr>
            <a:t>いたが、平成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中学校の建替工事費等のために</a:t>
          </a:r>
          <a:r>
            <a:rPr kumimoji="1" lang="ja-JP" altLang="en-US" sz="1100">
              <a:solidFill>
                <a:schemeClr val="dk1"/>
              </a:solidFill>
              <a:effectLst/>
              <a:latin typeface="+mn-lt"/>
              <a:ea typeface="+mn-ea"/>
              <a:cs typeface="+mn-cs"/>
            </a:rPr>
            <a:t>発行額が増加したこと及び</a:t>
          </a:r>
          <a:r>
            <a:rPr kumimoji="1" lang="ja-JP" altLang="ja-JP" sz="1100">
              <a:solidFill>
                <a:schemeClr val="dk1"/>
              </a:solidFill>
              <a:effectLst/>
              <a:latin typeface="+mn-lt"/>
              <a:ea typeface="+mn-ea"/>
              <a:cs typeface="+mn-cs"/>
            </a:rPr>
            <a:t>基金の取崩しを行ったことから充当可能財源が減少したこと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が悪化している。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公共施設の老朽化対策等</a:t>
          </a:r>
          <a:r>
            <a:rPr kumimoji="1" lang="ja-JP" altLang="ja-JP" sz="1100">
              <a:solidFill>
                <a:schemeClr val="dk1"/>
              </a:solidFill>
              <a:effectLst/>
              <a:latin typeface="+mn-lt"/>
              <a:ea typeface="+mn-ea"/>
              <a:cs typeface="+mn-cs"/>
            </a:rPr>
            <a:t>、将来負担が増加する見込であることから必要な事業を見極め、歳出の抑制を図っていくよう努める。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平成</a:t>
          </a:r>
          <a:r>
            <a:rPr kumimoji="1" lang="en-US" altLang="ja-JP" sz="1500">
              <a:solidFill>
                <a:schemeClr val="dk1"/>
              </a:solidFill>
              <a:effectLst/>
              <a:latin typeface="+mn-lt"/>
              <a:ea typeface="+mn-ea"/>
              <a:cs typeface="+mn-cs"/>
            </a:rPr>
            <a:t>28</a:t>
          </a:r>
          <a:r>
            <a:rPr kumimoji="1" lang="ja-JP" altLang="ja-JP" sz="1500">
              <a:solidFill>
                <a:schemeClr val="dk1"/>
              </a:solidFill>
              <a:effectLst/>
              <a:latin typeface="+mn-lt"/>
              <a:ea typeface="+mn-ea"/>
              <a:cs typeface="+mn-cs"/>
            </a:rPr>
            <a:t>・</a:t>
          </a:r>
          <a:r>
            <a:rPr kumimoji="1" lang="en-US" altLang="ja-JP" sz="1500">
              <a:solidFill>
                <a:schemeClr val="dk1"/>
              </a:solidFill>
              <a:effectLst/>
              <a:latin typeface="+mn-lt"/>
              <a:ea typeface="+mn-ea"/>
              <a:cs typeface="+mn-cs"/>
            </a:rPr>
            <a:t>29</a:t>
          </a:r>
          <a:r>
            <a:rPr kumimoji="1" lang="ja-JP" altLang="ja-JP" sz="1500">
              <a:solidFill>
                <a:schemeClr val="dk1"/>
              </a:solidFill>
              <a:effectLst/>
              <a:latin typeface="+mn-lt"/>
              <a:ea typeface="+mn-ea"/>
              <a:cs typeface="+mn-cs"/>
            </a:rPr>
            <a:t>年度で損失補償費約</a:t>
          </a:r>
          <a:r>
            <a:rPr kumimoji="1" lang="en-US" altLang="ja-JP" sz="1500">
              <a:solidFill>
                <a:schemeClr val="dk1"/>
              </a:solidFill>
              <a:effectLst/>
              <a:latin typeface="+mn-lt"/>
              <a:ea typeface="+mn-ea"/>
              <a:cs typeface="+mn-cs"/>
            </a:rPr>
            <a:t>18</a:t>
          </a:r>
          <a:r>
            <a:rPr kumimoji="1" lang="ja-JP" altLang="ja-JP" sz="1500">
              <a:solidFill>
                <a:schemeClr val="dk1"/>
              </a:solidFill>
              <a:effectLst/>
              <a:latin typeface="+mn-lt"/>
              <a:ea typeface="+mn-ea"/>
              <a:cs typeface="+mn-cs"/>
            </a:rPr>
            <a:t>億円の支払いがあったこと及び</a:t>
          </a:r>
          <a:r>
            <a:rPr kumimoji="1" lang="ja-JP" altLang="en-US" sz="1500">
              <a:solidFill>
                <a:schemeClr val="dk1"/>
              </a:solidFill>
              <a:effectLst/>
              <a:latin typeface="+mn-lt"/>
              <a:ea typeface="+mn-ea"/>
              <a:cs typeface="+mn-cs"/>
            </a:rPr>
            <a:t>平成</a:t>
          </a:r>
          <a:r>
            <a:rPr kumimoji="1" lang="en-US" altLang="ja-JP" sz="1500">
              <a:solidFill>
                <a:schemeClr val="dk1"/>
              </a:solidFill>
              <a:effectLst/>
              <a:latin typeface="+mn-lt"/>
              <a:ea typeface="+mn-ea"/>
              <a:cs typeface="+mn-cs"/>
            </a:rPr>
            <a:t>29</a:t>
          </a:r>
          <a:r>
            <a:rPr kumimoji="1" lang="ja-JP" altLang="en-US" sz="1500">
              <a:solidFill>
                <a:schemeClr val="dk1"/>
              </a:solidFill>
              <a:effectLst/>
              <a:latin typeface="+mn-lt"/>
              <a:ea typeface="+mn-ea"/>
              <a:cs typeface="+mn-cs"/>
            </a:rPr>
            <a:t>・</a:t>
          </a:r>
          <a:r>
            <a:rPr kumimoji="1" lang="en-US" altLang="ja-JP" sz="1500">
              <a:solidFill>
                <a:schemeClr val="dk1"/>
              </a:solidFill>
              <a:effectLst/>
              <a:latin typeface="+mn-lt"/>
              <a:ea typeface="+mn-ea"/>
              <a:cs typeface="+mn-cs"/>
            </a:rPr>
            <a:t>30</a:t>
          </a:r>
          <a:r>
            <a:rPr kumimoji="1" lang="ja-JP" altLang="en-US" sz="1500">
              <a:solidFill>
                <a:schemeClr val="dk1"/>
              </a:solidFill>
              <a:effectLst/>
              <a:latin typeface="+mn-lt"/>
              <a:ea typeface="+mn-ea"/>
              <a:cs typeface="+mn-cs"/>
            </a:rPr>
            <a:t>年度</a:t>
          </a:r>
          <a:r>
            <a:rPr kumimoji="1" lang="ja-JP" altLang="ja-JP" sz="1500">
              <a:solidFill>
                <a:schemeClr val="dk1"/>
              </a:solidFill>
              <a:effectLst/>
              <a:latin typeface="+mn-lt"/>
              <a:ea typeface="+mn-ea"/>
              <a:cs typeface="+mn-cs"/>
            </a:rPr>
            <a:t>中学校の建替事業を行っていることから、平成</a:t>
          </a:r>
          <a:r>
            <a:rPr kumimoji="1" lang="en-US" altLang="ja-JP" sz="1500">
              <a:solidFill>
                <a:schemeClr val="dk1"/>
              </a:solidFill>
              <a:effectLst/>
              <a:latin typeface="+mn-lt"/>
              <a:ea typeface="+mn-ea"/>
              <a:cs typeface="+mn-cs"/>
            </a:rPr>
            <a:t>28</a:t>
          </a:r>
          <a:r>
            <a:rPr kumimoji="1" lang="ja-JP" altLang="ja-JP" sz="1500">
              <a:solidFill>
                <a:schemeClr val="dk1"/>
              </a:solidFill>
              <a:effectLst/>
              <a:latin typeface="+mn-lt"/>
              <a:ea typeface="+mn-ea"/>
              <a:cs typeface="+mn-cs"/>
            </a:rPr>
            <a:t>年度より基金が減少している。</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財政調整基金については、標準財政規模の</a:t>
          </a:r>
          <a:r>
            <a:rPr kumimoji="1" lang="en-US" altLang="ja-JP" sz="1500">
              <a:solidFill>
                <a:schemeClr val="dk1"/>
              </a:solidFill>
              <a:effectLst/>
              <a:latin typeface="+mn-lt"/>
              <a:ea typeface="+mn-ea"/>
              <a:cs typeface="+mn-cs"/>
            </a:rPr>
            <a:t>20</a:t>
          </a:r>
          <a:r>
            <a:rPr kumimoji="1" lang="ja-JP" altLang="ja-JP" sz="1500">
              <a:solidFill>
                <a:schemeClr val="dk1"/>
              </a:solidFill>
              <a:effectLst/>
              <a:latin typeface="+mn-lt"/>
              <a:ea typeface="+mn-ea"/>
              <a:cs typeface="+mn-cs"/>
            </a:rPr>
            <a:t>％程度は備えとして確保しておきたいと考えている。</a:t>
          </a:r>
          <a:endParaRPr lang="ja-JP" altLang="ja-JP" sz="1500">
            <a:effectLst/>
          </a:endParaRPr>
        </a:p>
        <a:p>
          <a:r>
            <a:rPr kumimoji="1" lang="ja-JP" altLang="ja-JP" sz="1500">
              <a:solidFill>
                <a:schemeClr val="dk1"/>
              </a:solidFill>
              <a:effectLst/>
              <a:latin typeface="+mn-lt"/>
              <a:ea typeface="+mn-ea"/>
              <a:cs typeface="+mn-cs"/>
            </a:rPr>
            <a:t>また、今後は公共施設の長寿命化に係る費用が増加すると考えられることから、目的基金である公共施設整備等基金に計画的に積み立てていく。</a:t>
          </a:r>
          <a:endParaRPr lang="ja-JP" altLang="ja-JP" sz="1500">
            <a:effectLst/>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500">
            <a:effectLst/>
          </a:endParaRPr>
        </a:p>
        <a:p>
          <a:r>
            <a:rPr kumimoji="1" lang="ja-JP" altLang="ja-JP" sz="1500">
              <a:solidFill>
                <a:schemeClr val="dk1"/>
              </a:solidFill>
              <a:effectLst/>
              <a:latin typeface="+mn-lt"/>
              <a:ea typeface="+mn-ea"/>
              <a:cs typeface="+mn-cs"/>
            </a:rPr>
            <a:t>・地域振興基金については地域振興事業として高齢者福祉の増進を図るため、社会福祉振興基金については住民の社会福祉に寄与するために設置されている。</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公共施設整備等基金については、平成</a:t>
          </a:r>
          <a:r>
            <a:rPr kumimoji="1" lang="en-US" altLang="ja-JP" sz="1500">
              <a:solidFill>
                <a:schemeClr val="dk1"/>
              </a:solidFill>
              <a:effectLst/>
              <a:latin typeface="+mn-lt"/>
              <a:ea typeface="+mn-ea"/>
              <a:cs typeface="+mn-cs"/>
            </a:rPr>
            <a:t>29</a:t>
          </a:r>
          <a:r>
            <a:rPr kumimoji="1" lang="ja-JP" altLang="ja-JP" sz="1500">
              <a:solidFill>
                <a:schemeClr val="dk1"/>
              </a:solidFill>
              <a:effectLst/>
              <a:latin typeface="+mn-lt"/>
              <a:ea typeface="+mn-ea"/>
              <a:cs typeface="+mn-cs"/>
            </a:rPr>
            <a:t>年度・平成</a:t>
          </a:r>
          <a:r>
            <a:rPr kumimoji="1" lang="en-US" altLang="ja-JP" sz="1500">
              <a:solidFill>
                <a:schemeClr val="dk1"/>
              </a:solidFill>
              <a:effectLst/>
              <a:latin typeface="+mn-lt"/>
              <a:ea typeface="+mn-ea"/>
              <a:cs typeface="+mn-cs"/>
            </a:rPr>
            <a:t>30</a:t>
          </a:r>
          <a:r>
            <a:rPr kumimoji="1" lang="ja-JP" altLang="ja-JP" sz="1500">
              <a:solidFill>
                <a:schemeClr val="dk1"/>
              </a:solidFill>
              <a:effectLst/>
              <a:latin typeface="+mn-lt"/>
              <a:ea typeface="+mn-ea"/>
              <a:cs typeface="+mn-cs"/>
            </a:rPr>
            <a:t>年度で</a:t>
          </a:r>
          <a:r>
            <a:rPr kumimoji="1" lang="ja-JP" altLang="en-US" sz="1500">
              <a:solidFill>
                <a:schemeClr val="dk1"/>
              </a:solidFill>
              <a:effectLst/>
              <a:latin typeface="+mn-lt"/>
              <a:ea typeface="+mn-ea"/>
              <a:cs typeface="+mn-cs"/>
            </a:rPr>
            <a:t>中学校建替</a:t>
          </a:r>
          <a:r>
            <a:rPr kumimoji="1" lang="ja-JP" altLang="ja-JP" sz="1500">
              <a:solidFill>
                <a:schemeClr val="dk1"/>
              </a:solidFill>
              <a:effectLst/>
              <a:latin typeface="+mn-lt"/>
              <a:ea typeface="+mn-ea"/>
              <a:cs typeface="+mn-cs"/>
            </a:rPr>
            <a:t>事業が完了</a:t>
          </a:r>
          <a:r>
            <a:rPr kumimoji="1" lang="ja-JP" altLang="en-US" sz="1500">
              <a:solidFill>
                <a:schemeClr val="dk1"/>
              </a:solidFill>
              <a:effectLst/>
              <a:latin typeface="+mn-lt"/>
              <a:ea typeface="+mn-ea"/>
              <a:cs typeface="+mn-cs"/>
            </a:rPr>
            <a:t>したため大幅に取り崩した。</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公共施設整備等基金については、中学校の建替が完了した後は、今後の町有施設の長寿命化に係る備えとして計画的に積み立てる。</a:t>
          </a:r>
          <a:endParaRPr lang="ja-JP" altLang="ja-JP" sz="1500">
            <a:effectLst/>
          </a:endParaRPr>
        </a:p>
        <a:p>
          <a:r>
            <a:rPr kumimoji="1" lang="ja-JP" altLang="ja-JP" sz="1500">
              <a:solidFill>
                <a:schemeClr val="dk1"/>
              </a:solidFill>
              <a:effectLst/>
              <a:latin typeface="+mn-lt"/>
              <a:ea typeface="+mn-ea"/>
              <a:cs typeface="+mn-cs"/>
            </a:rPr>
            <a:t>また、地域振興基金や社会福祉振興基金については、ここ数年増減がないが、</a:t>
          </a:r>
          <a:r>
            <a:rPr kumimoji="1" lang="ja-JP" altLang="en-US" sz="1500">
              <a:solidFill>
                <a:schemeClr val="dk1"/>
              </a:solidFill>
              <a:effectLst/>
              <a:latin typeface="+mn-lt"/>
              <a:ea typeface="+mn-ea"/>
              <a:cs typeface="+mn-cs"/>
            </a:rPr>
            <a:t>令和元</a:t>
          </a:r>
          <a:r>
            <a:rPr kumimoji="1" lang="ja-JP" altLang="ja-JP" sz="1500">
              <a:solidFill>
                <a:schemeClr val="dk1"/>
              </a:solidFill>
              <a:effectLst/>
              <a:latin typeface="+mn-lt"/>
              <a:ea typeface="+mn-ea"/>
              <a:cs typeface="+mn-cs"/>
            </a:rPr>
            <a:t>年度以降目的のとおり活用していく予定。</a:t>
          </a:r>
          <a:endParaRPr lang="ja-JP" altLang="ja-JP" sz="1500">
            <a:effectLst/>
          </a:endParaRPr>
        </a:p>
        <a:p>
          <a:r>
            <a:rPr kumimoji="1" lang="ja-JP" altLang="ja-JP" sz="1500">
              <a:solidFill>
                <a:schemeClr val="dk1"/>
              </a:solidFill>
              <a:effectLst/>
              <a:latin typeface="+mn-lt"/>
              <a:ea typeface="+mn-ea"/>
              <a:cs typeface="+mn-cs"/>
            </a:rPr>
            <a:t>その他の基金についても基金の目的のとおり活用していくとともに、不要な基金については廃止していく。</a:t>
          </a:r>
          <a:endParaRPr lang="ja-JP" altLang="ja-JP" sz="15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ea"/>
              <a:ea typeface="+mn-ea"/>
              <a:cs typeface="+mn-cs"/>
            </a:rPr>
            <a:t>下水道事業会計の公営企業化に伴う出資金として</a:t>
          </a:r>
          <a:r>
            <a:rPr kumimoji="1" lang="en-US" altLang="ja-JP" sz="1500">
              <a:solidFill>
                <a:schemeClr val="dk1"/>
              </a:solidFill>
              <a:effectLst/>
              <a:latin typeface="+mn-ea"/>
              <a:ea typeface="+mn-ea"/>
              <a:cs typeface="+mn-cs"/>
            </a:rPr>
            <a:t>1</a:t>
          </a:r>
          <a:r>
            <a:rPr kumimoji="1" lang="ja-JP" altLang="ja-JP" sz="1500">
              <a:solidFill>
                <a:schemeClr val="dk1"/>
              </a:solidFill>
              <a:effectLst/>
              <a:latin typeface="+mn-ea"/>
              <a:ea typeface="+mn-ea"/>
              <a:cs typeface="+mn-cs"/>
            </a:rPr>
            <a:t>億円財政調整基金を取り崩したため減少した。</a:t>
          </a:r>
          <a:endParaRPr lang="ja-JP" altLang="ja-JP" sz="1500">
            <a:effectLst/>
            <a:latin typeface="+mn-ea"/>
            <a:ea typeface="+mn-ea"/>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500">
              <a:solidFill>
                <a:schemeClr val="dk1"/>
              </a:solidFill>
              <a:effectLst/>
              <a:latin typeface="+mn-lt"/>
              <a:ea typeface="+mn-ea"/>
              <a:cs typeface="+mn-cs"/>
            </a:rPr>
            <a:t>標準財政規模の</a:t>
          </a:r>
          <a:r>
            <a:rPr kumimoji="1" lang="en-US" altLang="ja-JP" sz="1500">
              <a:solidFill>
                <a:schemeClr val="dk1"/>
              </a:solidFill>
              <a:effectLst/>
              <a:latin typeface="+mn-lt"/>
              <a:ea typeface="+mn-ea"/>
              <a:cs typeface="+mn-cs"/>
            </a:rPr>
            <a:t>20</a:t>
          </a:r>
          <a:r>
            <a:rPr kumimoji="1" lang="ja-JP" altLang="ja-JP" sz="1500">
              <a:solidFill>
                <a:schemeClr val="dk1"/>
              </a:solidFill>
              <a:effectLst/>
              <a:latin typeface="+mn-lt"/>
              <a:ea typeface="+mn-ea"/>
              <a:cs typeface="+mn-cs"/>
            </a:rPr>
            <a:t>％程度は備えとして確保しておきたいと考えている。</a:t>
          </a:r>
          <a:endParaRPr lang="ja-JP" altLang="ja-JP" sz="15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mn-ea"/>
              <a:ea typeface="+mn-ea"/>
              <a:cs typeface="+mn-cs"/>
            </a:rPr>
            <a:t>基金条例で定めらえた金額分積み立てた。</a:t>
          </a:r>
          <a:endParaRPr kumimoji="1" lang="en-US" altLang="ja-JP" sz="15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想定外の財政需要が発生した際にも、地方債の償還ができるよう財政状況を勘案しながら一定額は積み立てていく。</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05" t="s">
        <v>82</v>
      </c>
      <c r="C3" s="606"/>
      <c r="D3" s="606"/>
      <c r="E3" s="607"/>
      <c r="F3" s="607"/>
      <c r="G3" s="607"/>
      <c r="H3" s="607"/>
      <c r="I3" s="607"/>
      <c r="J3" s="607"/>
      <c r="K3" s="607"/>
      <c r="L3" s="607" t="s">
        <v>83</v>
      </c>
      <c r="M3" s="607"/>
      <c r="N3" s="607"/>
      <c r="O3" s="607"/>
      <c r="P3" s="607"/>
      <c r="Q3" s="607"/>
      <c r="R3" s="610"/>
      <c r="S3" s="610"/>
      <c r="T3" s="610"/>
      <c r="U3" s="610"/>
      <c r="V3" s="611"/>
      <c r="W3" s="504" t="s">
        <v>84</v>
      </c>
      <c r="X3" s="505"/>
      <c r="Y3" s="505"/>
      <c r="Z3" s="505"/>
      <c r="AA3" s="505"/>
      <c r="AB3" s="606"/>
      <c r="AC3" s="610" t="s">
        <v>85</v>
      </c>
      <c r="AD3" s="505"/>
      <c r="AE3" s="505"/>
      <c r="AF3" s="505"/>
      <c r="AG3" s="505"/>
      <c r="AH3" s="505"/>
      <c r="AI3" s="505"/>
      <c r="AJ3" s="505"/>
      <c r="AK3" s="505"/>
      <c r="AL3" s="572"/>
      <c r="AM3" s="504" t="s">
        <v>86</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87</v>
      </c>
      <c r="BO3" s="505"/>
      <c r="BP3" s="505"/>
      <c r="BQ3" s="505"/>
      <c r="BR3" s="505"/>
      <c r="BS3" s="505"/>
      <c r="BT3" s="505"/>
      <c r="BU3" s="572"/>
      <c r="BV3" s="504" t="s">
        <v>88</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89</v>
      </c>
      <c r="CU3" s="505"/>
      <c r="CV3" s="505"/>
      <c r="CW3" s="505"/>
      <c r="CX3" s="505"/>
      <c r="CY3" s="505"/>
      <c r="CZ3" s="505"/>
      <c r="DA3" s="572"/>
      <c r="DB3" s="504" t="s">
        <v>90</v>
      </c>
      <c r="DC3" s="505"/>
      <c r="DD3" s="505"/>
      <c r="DE3" s="505"/>
      <c r="DF3" s="505"/>
      <c r="DG3" s="505"/>
      <c r="DH3" s="505"/>
      <c r="DI3" s="572"/>
      <c r="DJ3" s="183"/>
      <c r="DK3" s="183"/>
      <c r="DL3" s="183"/>
      <c r="DM3" s="183"/>
      <c r="DN3" s="183"/>
      <c r="DO3" s="183"/>
    </row>
    <row r="4" spans="1:119" ht="18.75" customHeight="1" x14ac:dyDescent="0.15">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91</v>
      </c>
      <c r="AZ4" s="418"/>
      <c r="BA4" s="418"/>
      <c r="BB4" s="418"/>
      <c r="BC4" s="418"/>
      <c r="BD4" s="418"/>
      <c r="BE4" s="418"/>
      <c r="BF4" s="418"/>
      <c r="BG4" s="418"/>
      <c r="BH4" s="418"/>
      <c r="BI4" s="418"/>
      <c r="BJ4" s="418"/>
      <c r="BK4" s="418"/>
      <c r="BL4" s="418"/>
      <c r="BM4" s="419"/>
      <c r="BN4" s="420">
        <v>11283257</v>
      </c>
      <c r="BO4" s="421"/>
      <c r="BP4" s="421"/>
      <c r="BQ4" s="421"/>
      <c r="BR4" s="421"/>
      <c r="BS4" s="421"/>
      <c r="BT4" s="421"/>
      <c r="BU4" s="422"/>
      <c r="BV4" s="420">
        <v>9948439</v>
      </c>
      <c r="BW4" s="421"/>
      <c r="BX4" s="421"/>
      <c r="BY4" s="421"/>
      <c r="BZ4" s="421"/>
      <c r="CA4" s="421"/>
      <c r="CB4" s="421"/>
      <c r="CC4" s="422"/>
      <c r="CD4" s="598" t="s">
        <v>92</v>
      </c>
      <c r="CE4" s="599"/>
      <c r="CF4" s="599"/>
      <c r="CG4" s="599"/>
      <c r="CH4" s="599"/>
      <c r="CI4" s="599"/>
      <c r="CJ4" s="599"/>
      <c r="CK4" s="599"/>
      <c r="CL4" s="599"/>
      <c r="CM4" s="599"/>
      <c r="CN4" s="599"/>
      <c r="CO4" s="599"/>
      <c r="CP4" s="599"/>
      <c r="CQ4" s="599"/>
      <c r="CR4" s="599"/>
      <c r="CS4" s="600"/>
      <c r="CT4" s="601">
        <v>10.3</v>
      </c>
      <c r="CU4" s="602"/>
      <c r="CV4" s="602"/>
      <c r="CW4" s="602"/>
      <c r="CX4" s="602"/>
      <c r="CY4" s="602"/>
      <c r="CZ4" s="602"/>
      <c r="DA4" s="603"/>
      <c r="DB4" s="601">
        <v>11.6</v>
      </c>
      <c r="DC4" s="602"/>
      <c r="DD4" s="602"/>
      <c r="DE4" s="602"/>
      <c r="DF4" s="602"/>
      <c r="DG4" s="602"/>
      <c r="DH4" s="602"/>
      <c r="DI4" s="603"/>
      <c r="DJ4" s="183"/>
      <c r="DK4" s="183"/>
      <c r="DL4" s="183"/>
      <c r="DM4" s="183"/>
      <c r="DN4" s="183"/>
      <c r="DO4" s="183"/>
    </row>
    <row r="5" spans="1:119" ht="18.75" customHeight="1" x14ac:dyDescent="0.15">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10723129</v>
      </c>
      <c r="BO5" s="426"/>
      <c r="BP5" s="426"/>
      <c r="BQ5" s="426"/>
      <c r="BR5" s="426"/>
      <c r="BS5" s="426"/>
      <c r="BT5" s="426"/>
      <c r="BU5" s="427"/>
      <c r="BV5" s="425">
        <v>9373782</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88.6</v>
      </c>
      <c r="CU5" s="396"/>
      <c r="CV5" s="396"/>
      <c r="CW5" s="396"/>
      <c r="CX5" s="396"/>
      <c r="CY5" s="396"/>
      <c r="CZ5" s="396"/>
      <c r="DA5" s="397"/>
      <c r="DB5" s="395">
        <v>87.4</v>
      </c>
      <c r="DC5" s="396"/>
      <c r="DD5" s="396"/>
      <c r="DE5" s="396"/>
      <c r="DF5" s="396"/>
      <c r="DG5" s="396"/>
      <c r="DH5" s="396"/>
      <c r="DI5" s="397"/>
      <c r="DJ5" s="183"/>
      <c r="DK5" s="183"/>
      <c r="DL5" s="183"/>
      <c r="DM5" s="183"/>
      <c r="DN5" s="183"/>
      <c r="DO5" s="183"/>
    </row>
    <row r="6" spans="1:119" ht="18.75" customHeight="1" x14ac:dyDescent="0.15">
      <c r="A6" s="184"/>
      <c r="B6" s="578" t="s">
        <v>97</v>
      </c>
      <c r="C6" s="439"/>
      <c r="D6" s="439"/>
      <c r="E6" s="579"/>
      <c r="F6" s="579"/>
      <c r="G6" s="579"/>
      <c r="H6" s="579"/>
      <c r="I6" s="579"/>
      <c r="J6" s="579"/>
      <c r="K6" s="579"/>
      <c r="L6" s="579" t="s">
        <v>98</v>
      </c>
      <c r="M6" s="579"/>
      <c r="N6" s="579"/>
      <c r="O6" s="579"/>
      <c r="P6" s="579"/>
      <c r="Q6" s="579"/>
      <c r="R6" s="463"/>
      <c r="S6" s="463"/>
      <c r="T6" s="463"/>
      <c r="U6" s="463"/>
      <c r="V6" s="585"/>
      <c r="W6" s="516" t="s">
        <v>99</v>
      </c>
      <c r="X6" s="438"/>
      <c r="Y6" s="438"/>
      <c r="Z6" s="438"/>
      <c r="AA6" s="438"/>
      <c r="AB6" s="439"/>
      <c r="AC6" s="590" t="s">
        <v>100</v>
      </c>
      <c r="AD6" s="591"/>
      <c r="AE6" s="591"/>
      <c r="AF6" s="591"/>
      <c r="AG6" s="591"/>
      <c r="AH6" s="591"/>
      <c r="AI6" s="591"/>
      <c r="AJ6" s="591"/>
      <c r="AK6" s="591"/>
      <c r="AL6" s="592"/>
      <c r="AM6" s="494" t="s">
        <v>101</v>
      </c>
      <c r="AN6" s="399"/>
      <c r="AO6" s="399"/>
      <c r="AP6" s="399"/>
      <c r="AQ6" s="399"/>
      <c r="AR6" s="399"/>
      <c r="AS6" s="399"/>
      <c r="AT6" s="400"/>
      <c r="AU6" s="482" t="s">
        <v>102</v>
      </c>
      <c r="AV6" s="483"/>
      <c r="AW6" s="483"/>
      <c r="AX6" s="483"/>
      <c r="AY6" s="405" t="s">
        <v>103</v>
      </c>
      <c r="AZ6" s="406"/>
      <c r="BA6" s="406"/>
      <c r="BB6" s="406"/>
      <c r="BC6" s="406"/>
      <c r="BD6" s="406"/>
      <c r="BE6" s="406"/>
      <c r="BF6" s="406"/>
      <c r="BG6" s="406"/>
      <c r="BH6" s="406"/>
      <c r="BI6" s="406"/>
      <c r="BJ6" s="406"/>
      <c r="BK6" s="406"/>
      <c r="BL6" s="406"/>
      <c r="BM6" s="407"/>
      <c r="BN6" s="425">
        <v>560128</v>
      </c>
      <c r="BO6" s="426"/>
      <c r="BP6" s="426"/>
      <c r="BQ6" s="426"/>
      <c r="BR6" s="426"/>
      <c r="BS6" s="426"/>
      <c r="BT6" s="426"/>
      <c r="BU6" s="427"/>
      <c r="BV6" s="425">
        <v>574657</v>
      </c>
      <c r="BW6" s="426"/>
      <c r="BX6" s="426"/>
      <c r="BY6" s="426"/>
      <c r="BZ6" s="426"/>
      <c r="CA6" s="426"/>
      <c r="CB6" s="426"/>
      <c r="CC6" s="427"/>
      <c r="CD6" s="434" t="s">
        <v>104</v>
      </c>
      <c r="CE6" s="435"/>
      <c r="CF6" s="435"/>
      <c r="CG6" s="435"/>
      <c r="CH6" s="435"/>
      <c r="CI6" s="435"/>
      <c r="CJ6" s="435"/>
      <c r="CK6" s="435"/>
      <c r="CL6" s="435"/>
      <c r="CM6" s="435"/>
      <c r="CN6" s="435"/>
      <c r="CO6" s="435"/>
      <c r="CP6" s="435"/>
      <c r="CQ6" s="435"/>
      <c r="CR6" s="435"/>
      <c r="CS6" s="436"/>
      <c r="CT6" s="575">
        <v>94</v>
      </c>
      <c r="CU6" s="576"/>
      <c r="CV6" s="576"/>
      <c r="CW6" s="576"/>
      <c r="CX6" s="576"/>
      <c r="CY6" s="576"/>
      <c r="CZ6" s="576"/>
      <c r="DA6" s="577"/>
      <c r="DB6" s="575">
        <v>92.6</v>
      </c>
      <c r="DC6" s="576"/>
      <c r="DD6" s="576"/>
      <c r="DE6" s="576"/>
      <c r="DF6" s="576"/>
      <c r="DG6" s="576"/>
      <c r="DH6" s="576"/>
      <c r="DI6" s="577"/>
      <c r="DJ6" s="183"/>
      <c r="DK6" s="183"/>
      <c r="DL6" s="183"/>
      <c r="DM6" s="183"/>
      <c r="DN6" s="183"/>
      <c r="DO6" s="183"/>
    </row>
    <row r="7" spans="1:119" ht="18.75" customHeight="1" x14ac:dyDescent="0.15">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105</v>
      </c>
      <c r="AN7" s="399"/>
      <c r="AO7" s="399"/>
      <c r="AP7" s="399"/>
      <c r="AQ7" s="399"/>
      <c r="AR7" s="399"/>
      <c r="AS7" s="399"/>
      <c r="AT7" s="400"/>
      <c r="AU7" s="482" t="s">
        <v>106</v>
      </c>
      <c r="AV7" s="483"/>
      <c r="AW7" s="483"/>
      <c r="AX7" s="483"/>
      <c r="AY7" s="405" t="s">
        <v>107</v>
      </c>
      <c r="AZ7" s="406"/>
      <c r="BA7" s="406"/>
      <c r="BB7" s="406"/>
      <c r="BC7" s="406"/>
      <c r="BD7" s="406"/>
      <c r="BE7" s="406"/>
      <c r="BF7" s="406"/>
      <c r="BG7" s="406"/>
      <c r="BH7" s="406"/>
      <c r="BI7" s="406"/>
      <c r="BJ7" s="406"/>
      <c r="BK7" s="406"/>
      <c r="BL7" s="406"/>
      <c r="BM7" s="407"/>
      <c r="BN7" s="425">
        <v>55143</v>
      </c>
      <c r="BO7" s="426"/>
      <c r="BP7" s="426"/>
      <c r="BQ7" s="426"/>
      <c r="BR7" s="426"/>
      <c r="BS7" s="426"/>
      <c r="BT7" s="426"/>
      <c r="BU7" s="427"/>
      <c r="BV7" s="425">
        <v>6691</v>
      </c>
      <c r="BW7" s="426"/>
      <c r="BX7" s="426"/>
      <c r="BY7" s="426"/>
      <c r="BZ7" s="426"/>
      <c r="CA7" s="426"/>
      <c r="CB7" s="426"/>
      <c r="CC7" s="427"/>
      <c r="CD7" s="434" t="s">
        <v>108</v>
      </c>
      <c r="CE7" s="435"/>
      <c r="CF7" s="435"/>
      <c r="CG7" s="435"/>
      <c r="CH7" s="435"/>
      <c r="CI7" s="435"/>
      <c r="CJ7" s="435"/>
      <c r="CK7" s="435"/>
      <c r="CL7" s="435"/>
      <c r="CM7" s="435"/>
      <c r="CN7" s="435"/>
      <c r="CO7" s="435"/>
      <c r="CP7" s="435"/>
      <c r="CQ7" s="435"/>
      <c r="CR7" s="435"/>
      <c r="CS7" s="436"/>
      <c r="CT7" s="425">
        <v>4902059</v>
      </c>
      <c r="CU7" s="426"/>
      <c r="CV7" s="426"/>
      <c r="CW7" s="426"/>
      <c r="CX7" s="426"/>
      <c r="CY7" s="426"/>
      <c r="CZ7" s="426"/>
      <c r="DA7" s="427"/>
      <c r="DB7" s="425">
        <v>4896425</v>
      </c>
      <c r="DC7" s="426"/>
      <c r="DD7" s="426"/>
      <c r="DE7" s="426"/>
      <c r="DF7" s="426"/>
      <c r="DG7" s="426"/>
      <c r="DH7" s="426"/>
      <c r="DI7" s="427"/>
      <c r="DJ7" s="183"/>
      <c r="DK7" s="183"/>
      <c r="DL7" s="183"/>
      <c r="DM7" s="183"/>
      <c r="DN7" s="183"/>
      <c r="DO7" s="183"/>
    </row>
    <row r="8" spans="1:119" ht="18.75" customHeight="1" thickBot="1" x14ac:dyDescent="0.2">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109</v>
      </c>
      <c r="AN8" s="399"/>
      <c r="AO8" s="399"/>
      <c r="AP8" s="399"/>
      <c r="AQ8" s="399"/>
      <c r="AR8" s="399"/>
      <c r="AS8" s="399"/>
      <c r="AT8" s="400"/>
      <c r="AU8" s="482" t="s">
        <v>110</v>
      </c>
      <c r="AV8" s="483"/>
      <c r="AW8" s="483"/>
      <c r="AX8" s="483"/>
      <c r="AY8" s="405" t="s">
        <v>111</v>
      </c>
      <c r="AZ8" s="406"/>
      <c r="BA8" s="406"/>
      <c r="BB8" s="406"/>
      <c r="BC8" s="406"/>
      <c r="BD8" s="406"/>
      <c r="BE8" s="406"/>
      <c r="BF8" s="406"/>
      <c r="BG8" s="406"/>
      <c r="BH8" s="406"/>
      <c r="BI8" s="406"/>
      <c r="BJ8" s="406"/>
      <c r="BK8" s="406"/>
      <c r="BL8" s="406"/>
      <c r="BM8" s="407"/>
      <c r="BN8" s="425">
        <v>504985</v>
      </c>
      <c r="BO8" s="426"/>
      <c r="BP8" s="426"/>
      <c r="BQ8" s="426"/>
      <c r="BR8" s="426"/>
      <c r="BS8" s="426"/>
      <c r="BT8" s="426"/>
      <c r="BU8" s="427"/>
      <c r="BV8" s="425">
        <v>567966</v>
      </c>
      <c r="BW8" s="426"/>
      <c r="BX8" s="426"/>
      <c r="BY8" s="426"/>
      <c r="BZ8" s="426"/>
      <c r="CA8" s="426"/>
      <c r="CB8" s="426"/>
      <c r="CC8" s="427"/>
      <c r="CD8" s="434" t="s">
        <v>112</v>
      </c>
      <c r="CE8" s="435"/>
      <c r="CF8" s="435"/>
      <c r="CG8" s="435"/>
      <c r="CH8" s="435"/>
      <c r="CI8" s="435"/>
      <c r="CJ8" s="435"/>
      <c r="CK8" s="435"/>
      <c r="CL8" s="435"/>
      <c r="CM8" s="435"/>
      <c r="CN8" s="435"/>
      <c r="CO8" s="435"/>
      <c r="CP8" s="435"/>
      <c r="CQ8" s="435"/>
      <c r="CR8" s="435"/>
      <c r="CS8" s="436"/>
      <c r="CT8" s="538">
        <v>0.48</v>
      </c>
      <c r="CU8" s="539"/>
      <c r="CV8" s="539"/>
      <c r="CW8" s="539"/>
      <c r="CX8" s="539"/>
      <c r="CY8" s="539"/>
      <c r="CZ8" s="539"/>
      <c r="DA8" s="540"/>
      <c r="DB8" s="538">
        <v>0.48</v>
      </c>
      <c r="DC8" s="539"/>
      <c r="DD8" s="539"/>
      <c r="DE8" s="539"/>
      <c r="DF8" s="539"/>
      <c r="DG8" s="539"/>
      <c r="DH8" s="539"/>
      <c r="DI8" s="540"/>
      <c r="DJ8" s="183"/>
      <c r="DK8" s="183"/>
      <c r="DL8" s="183"/>
      <c r="DM8" s="183"/>
      <c r="DN8" s="183"/>
      <c r="DO8" s="183"/>
    </row>
    <row r="9" spans="1:119" ht="18.75" customHeight="1" thickBot="1" x14ac:dyDescent="0.2">
      <c r="A9" s="184"/>
      <c r="B9" s="564" t="s">
        <v>113</v>
      </c>
      <c r="C9" s="565"/>
      <c r="D9" s="565"/>
      <c r="E9" s="565"/>
      <c r="F9" s="565"/>
      <c r="G9" s="565"/>
      <c r="H9" s="565"/>
      <c r="I9" s="565"/>
      <c r="J9" s="565"/>
      <c r="K9" s="488"/>
      <c r="L9" s="566" t="s">
        <v>114</v>
      </c>
      <c r="M9" s="567"/>
      <c r="N9" s="567"/>
      <c r="O9" s="567"/>
      <c r="P9" s="567"/>
      <c r="Q9" s="568"/>
      <c r="R9" s="569">
        <v>23571</v>
      </c>
      <c r="S9" s="570"/>
      <c r="T9" s="570"/>
      <c r="U9" s="570"/>
      <c r="V9" s="571"/>
      <c r="W9" s="504" t="s">
        <v>115</v>
      </c>
      <c r="X9" s="505"/>
      <c r="Y9" s="505"/>
      <c r="Z9" s="505"/>
      <c r="AA9" s="505"/>
      <c r="AB9" s="505"/>
      <c r="AC9" s="505"/>
      <c r="AD9" s="505"/>
      <c r="AE9" s="505"/>
      <c r="AF9" s="505"/>
      <c r="AG9" s="505"/>
      <c r="AH9" s="505"/>
      <c r="AI9" s="505"/>
      <c r="AJ9" s="505"/>
      <c r="AK9" s="505"/>
      <c r="AL9" s="572"/>
      <c r="AM9" s="494" t="s">
        <v>116</v>
      </c>
      <c r="AN9" s="399"/>
      <c r="AO9" s="399"/>
      <c r="AP9" s="399"/>
      <c r="AQ9" s="399"/>
      <c r="AR9" s="399"/>
      <c r="AS9" s="399"/>
      <c r="AT9" s="400"/>
      <c r="AU9" s="482" t="s">
        <v>94</v>
      </c>
      <c r="AV9" s="483"/>
      <c r="AW9" s="483"/>
      <c r="AX9" s="483"/>
      <c r="AY9" s="405" t="s">
        <v>117</v>
      </c>
      <c r="AZ9" s="406"/>
      <c r="BA9" s="406"/>
      <c r="BB9" s="406"/>
      <c r="BC9" s="406"/>
      <c r="BD9" s="406"/>
      <c r="BE9" s="406"/>
      <c r="BF9" s="406"/>
      <c r="BG9" s="406"/>
      <c r="BH9" s="406"/>
      <c r="BI9" s="406"/>
      <c r="BJ9" s="406"/>
      <c r="BK9" s="406"/>
      <c r="BL9" s="406"/>
      <c r="BM9" s="407"/>
      <c r="BN9" s="425">
        <v>-62981</v>
      </c>
      <c r="BO9" s="426"/>
      <c r="BP9" s="426"/>
      <c r="BQ9" s="426"/>
      <c r="BR9" s="426"/>
      <c r="BS9" s="426"/>
      <c r="BT9" s="426"/>
      <c r="BU9" s="427"/>
      <c r="BV9" s="425">
        <v>287819</v>
      </c>
      <c r="BW9" s="426"/>
      <c r="BX9" s="426"/>
      <c r="BY9" s="426"/>
      <c r="BZ9" s="426"/>
      <c r="CA9" s="426"/>
      <c r="CB9" s="426"/>
      <c r="CC9" s="427"/>
      <c r="CD9" s="434" t="s">
        <v>118</v>
      </c>
      <c r="CE9" s="435"/>
      <c r="CF9" s="435"/>
      <c r="CG9" s="435"/>
      <c r="CH9" s="435"/>
      <c r="CI9" s="435"/>
      <c r="CJ9" s="435"/>
      <c r="CK9" s="435"/>
      <c r="CL9" s="435"/>
      <c r="CM9" s="435"/>
      <c r="CN9" s="435"/>
      <c r="CO9" s="435"/>
      <c r="CP9" s="435"/>
      <c r="CQ9" s="435"/>
      <c r="CR9" s="435"/>
      <c r="CS9" s="436"/>
      <c r="CT9" s="395">
        <v>7</v>
      </c>
      <c r="CU9" s="396"/>
      <c r="CV9" s="396"/>
      <c r="CW9" s="396"/>
      <c r="CX9" s="396"/>
      <c r="CY9" s="396"/>
      <c r="CZ9" s="396"/>
      <c r="DA9" s="397"/>
      <c r="DB9" s="395">
        <v>6</v>
      </c>
      <c r="DC9" s="396"/>
      <c r="DD9" s="396"/>
      <c r="DE9" s="396"/>
      <c r="DF9" s="396"/>
      <c r="DG9" s="396"/>
      <c r="DH9" s="396"/>
      <c r="DI9" s="397"/>
      <c r="DJ9" s="183"/>
      <c r="DK9" s="183"/>
      <c r="DL9" s="183"/>
      <c r="DM9" s="183"/>
      <c r="DN9" s="183"/>
      <c r="DO9" s="183"/>
    </row>
    <row r="10" spans="1:119" ht="18.75" customHeight="1" thickBot="1" x14ac:dyDescent="0.2">
      <c r="A10" s="184"/>
      <c r="B10" s="564"/>
      <c r="C10" s="565"/>
      <c r="D10" s="565"/>
      <c r="E10" s="565"/>
      <c r="F10" s="565"/>
      <c r="G10" s="565"/>
      <c r="H10" s="565"/>
      <c r="I10" s="565"/>
      <c r="J10" s="565"/>
      <c r="K10" s="488"/>
      <c r="L10" s="398" t="s">
        <v>119</v>
      </c>
      <c r="M10" s="399"/>
      <c r="N10" s="399"/>
      <c r="O10" s="399"/>
      <c r="P10" s="399"/>
      <c r="Q10" s="400"/>
      <c r="R10" s="401">
        <v>23440</v>
      </c>
      <c r="S10" s="402"/>
      <c r="T10" s="402"/>
      <c r="U10" s="402"/>
      <c r="V10" s="404"/>
      <c r="W10" s="573"/>
      <c r="X10" s="387"/>
      <c r="Y10" s="387"/>
      <c r="Z10" s="387"/>
      <c r="AA10" s="387"/>
      <c r="AB10" s="387"/>
      <c r="AC10" s="387"/>
      <c r="AD10" s="387"/>
      <c r="AE10" s="387"/>
      <c r="AF10" s="387"/>
      <c r="AG10" s="387"/>
      <c r="AH10" s="387"/>
      <c r="AI10" s="387"/>
      <c r="AJ10" s="387"/>
      <c r="AK10" s="387"/>
      <c r="AL10" s="574"/>
      <c r="AM10" s="494" t="s">
        <v>120</v>
      </c>
      <c r="AN10" s="399"/>
      <c r="AO10" s="399"/>
      <c r="AP10" s="399"/>
      <c r="AQ10" s="399"/>
      <c r="AR10" s="399"/>
      <c r="AS10" s="399"/>
      <c r="AT10" s="400"/>
      <c r="AU10" s="482" t="s">
        <v>94</v>
      </c>
      <c r="AV10" s="483"/>
      <c r="AW10" s="483"/>
      <c r="AX10" s="483"/>
      <c r="AY10" s="405" t="s">
        <v>121</v>
      </c>
      <c r="AZ10" s="406"/>
      <c r="BA10" s="406"/>
      <c r="BB10" s="406"/>
      <c r="BC10" s="406"/>
      <c r="BD10" s="406"/>
      <c r="BE10" s="406"/>
      <c r="BF10" s="406"/>
      <c r="BG10" s="406"/>
      <c r="BH10" s="406"/>
      <c r="BI10" s="406"/>
      <c r="BJ10" s="406"/>
      <c r="BK10" s="406"/>
      <c r="BL10" s="406"/>
      <c r="BM10" s="407"/>
      <c r="BN10" s="425">
        <v>1283</v>
      </c>
      <c r="BO10" s="426"/>
      <c r="BP10" s="426"/>
      <c r="BQ10" s="426"/>
      <c r="BR10" s="426"/>
      <c r="BS10" s="426"/>
      <c r="BT10" s="426"/>
      <c r="BU10" s="427"/>
      <c r="BV10" s="425">
        <v>297007</v>
      </c>
      <c r="BW10" s="426"/>
      <c r="BX10" s="426"/>
      <c r="BY10" s="426"/>
      <c r="BZ10" s="426"/>
      <c r="CA10" s="426"/>
      <c r="CB10" s="426"/>
      <c r="CC10" s="427"/>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564"/>
      <c r="C11" s="565"/>
      <c r="D11" s="565"/>
      <c r="E11" s="565"/>
      <c r="F11" s="565"/>
      <c r="G11" s="565"/>
      <c r="H11" s="565"/>
      <c r="I11" s="565"/>
      <c r="J11" s="565"/>
      <c r="K11" s="488"/>
      <c r="L11" s="471" t="s">
        <v>123</v>
      </c>
      <c r="M11" s="472"/>
      <c r="N11" s="472"/>
      <c r="O11" s="472"/>
      <c r="P11" s="472"/>
      <c r="Q11" s="473"/>
      <c r="R11" s="561" t="s">
        <v>124</v>
      </c>
      <c r="S11" s="562"/>
      <c r="T11" s="562"/>
      <c r="U11" s="562"/>
      <c r="V11" s="563"/>
      <c r="W11" s="573"/>
      <c r="X11" s="387"/>
      <c r="Y11" s="387"/>
      <c r="Z11" s="387"/>
      <c r="AA11" s="387"/>
      <c r="AB11" s="387"/>
      <c r="AC11" s="387"/>
      <c r="AD11" s="387"/>
      <c r="AE11" s="387"/>
      <c r="AF11" s="387"/>
      <c r="AG11" s="387"/>
      <c r="AH11" s="387"/>
      <c r="AI11" s="387"/>
      <c r="AJ11" s="387"/>
      <c r="AK11" s="387"/>
      <c r="AL11" s="574"/>
      <c r="AM11" s="494" t="s">
        <v>125</v>
      </c>
      <c r="AN11" s="399"/>
      <c r="AO11" s="399"/>
      <c r="AP11" s="399"/>
      <c r="AQ11" s="399"/>
      <c r="AR11" s="399"/>
      <c r="AS11" s="399"/>
      <c r="AT11" s="400"/>
      <c r="AU11" s="482" t="s">
        <v>94</v>
      </c>
      <c r="AV11" s="483"/>
      <c r="AW11" s="483"/>
      <c r="AX11" s="483"/>
      <c r="AY11" s="405" t="s">
        <v>126</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127</v>
      </c>
      <c r="CE11" s="435"/>
      <c r="CF11" s="435"/>
      <c r="CG11" s="435"/>
      <c r="CH11" s="435"/>
      <c r="CI11" s="435"/>
      <c r="CJ11" s="435"/>
      <c r="CK11" s="435"/>
      <c r="CL11" s="435"/>
      <c r="CM11" s="435"/>
      <c r="CN11" s="435"/>
      <c r="CO11" s="435"/>
      <c r="CP11" s="435"/>
      <c r="CQ11" s="435"/>
      <c r="CR11" s="435"/>
      <c r="CS11" s="436"/>
      <c r="CT11" s="538" t="s">
        <v>128</v>
      </c>
      <c r="CU11" s="539"/>
      <c r="CV11" s="539"/>
      <c r="CW11" s="539"/>
      <c r="CX11" s="539"/>
      <c r="CY11" s="539"/>
      <c r="CZ11" s="539"/>
      <c r="DA11" s="540"/>
      <c r="DB11" s="538" t="s">
        <v>128</v>
      </c>
      <c r="DC11" s="539"/>
      <c r="DD11" s="539"/>
      <c r="DE11" s="539"/>
      <c r="DF11" s="539"/>
      <c r="DG11" s="539"/>
      <c r="DH11" s="539"/>
      <c r="DI11" s="540"/>
      <c r="DJ11" s="183"/>
      <c r="DK11" s="183"/>
      <c r="DL11" s="183"/>
      <c r="DM11" s="183"/>
      <c r="DN11" s="183"/>
      <c r="DO11" s="183"/>
    </row>
    <row r="12" spans="1:119" ht="18.75" customHeight="1" x14ac:dyDescent="0.15">
      <c r="A12" s="184"/>
      <c r="B12" s="541" t="s">
        <v>129</v>
      </c>
      <c r="C12" s="542"/>
      <c r="D12" s="542"/>
      <c r="E12" s="542"/>
      <c r="F12" s="542"/>
      <c r="G12" s="542"/>
      <c r="H12" s="542"/>
      <c r="I12" s="542"/>
      <c r="J12" s="542"/>
      <c r="K12" s="543"/>
      <c r="L12" s="550" t="s">
        <v>130</v>
      </c>
      <c r="M12" s="551"/>
      <c r="N12" s="551"/>
      <c r="O12" s="551"/>
      <c r="P12" s="551"/>
      <c r="Q12" s="552"/>
      <c r="R12" s="553">
        <v>23090</v>
      </c>
      <c r="S12" s="554"/>
      <c r="T12" s="554"/>
      <c r="U12" s="554"/>
      <c r="V12" s="555"/>
      <c r="W12" s="556" t="s">
        <v>1</v>
      </c>
      <c r="X12" s="483"/>
      <c r="Y12" s="483"/>
      <c r="Z12" s="483"/>
      <c r="AA12" s="483"/>
      <c r="AB12" s="557"/>
      <c r="AC12" s="482" t="s">
        <v>131</v>
      </c>
      <c r="AD12" s="483"/>
      <c r="AE12" s="483"/>
      <c r="AF12" s="483"/>
      <c r="AG12" s="557"/>
      <c r="AH12" s="482" t="s">
        <v>132</v>
      </c>
      <c r="AI12" s="483"/>
      <c r="AJ12" s="483"/>
      <c r="AK12" s="483"/>
      <c r="AL12" s="558"/>
      <c r="AM12" s="494" t="s">
        <v>133</v>
      </c>
      <c r="AN12" s="399"/>
      <c r="AO12" s="399"/>
      <c r="AP12" s="399"/>
      <c r="AQ12" s="399"/>
      <c r="AR12" s="399"/>
      <c r="AS12" s="399"/>
      <c r="AT12" s="400"/>
      <c r="AU12" s="482" t="s">
        <v>94</v>
      </c>
      <c r="AV12" s="483"/>
      <c r="AW12" s="483"/>
      <c r="AX12" s="483"/>
      <c r="AY12" s="405" t="s">
        <v>134</v>
      </c>
      <c r="AZ12" s="406"/>
      <c r="BA12" s="406"/>
      <c r="BB12" s="406"/>
      <c r="BC12" s="406"/>
      <c r="BD12" s="406"/>
      <c r="BE12" s="406"/>
      <c r="BF12" s="406"/>
      <c r="BG12" s="406"/>
      <c r="BH12" s="406"/>
      <c r="BI12" s="406"/>
      <c r="BJ12" s="406"/>
      <c r="BK12" s="406"/>
      <c r="BL12" s="406"/>
      <c r="BM12" s="407"/>
      <c r="BN12" s="425">
        <v>100000</v>
      </c>
      <c r="BO12" s="426"/>
      <c r="BP12" s="426"/>
      <c r="BQ12" s="426"/>
      <c r="BR12" s="426"/>
      <c r="BS12" s="426"/>
      <c r="BT12" s="426"/>
      <c r="BU12" s="427"/>
      <c r="BV12" s="425">
        <v>0</v>
      </c>
      <c r="BW12" s="426"/>
      <c r="BX12" s="426"/>
      <c r="BY12" s="426"/>
      <c r="BZ12" s="426"/>
      <c r="CA12" s="426"/>
      <c r="CB12" s="426"/>
      <c r="CC12" s="427"/>
      <c r="CD12" s="434" t="s">
        <v>135</v>
      </c>
      <c r="CE12" s="435"/>
      <c r="CF12" s="435"/>
      <c r="CG12" s="435"/>
      <c r="CH12" s="435"/>
      <c r="CI12" s="435"/>
      <c r="CJ12" s="435"/>
      <c r="CK12" s="435"/>
      <c r="CL12" s="435"/>
      <c r="CM12" s="435"/>
      <c r="CN12" s="435"/>
      <c r="CO12" s="435"/>
      <c r="CP12" s="435"/>
      <c r="CQ12" s="435"/>
      <c r="CR12" s="435"/>
      <c r="CS12" s="436"/>
      <c r="CT12" s="538" t="s">
        <v>128</v>
      </c>
      <c r="CU12" s="539"/>
      <c r="CV12" s="539"/>
      <c r="CW12" s="539"/>
      <c r="CX12" s="539"/>
      <c r="CY12" s="539"/>
      <c r="CZ12" s="539"/>
      <c r="DA12" s="540"/>
      <c r="DB12" s="538" t="s">
        <v>136</v>
      </c>
      <c r="DC12" s="539"/>
      <c r="DD12" s="539"/>
      <c r="DE12" s="539"/>
      <c r="DF12" s="539"/>
      <c r="DG12" s="539"/>
      <c r="DH12" s="539"/>
      <c r="DI12" s="540"/>
      <c r="DJ12" s="183"/>
      <c r="DK12" s="183"/>
      <c r="DL12" s="183"/>
      <c r="DM12" s="183"/>
      <c r="DN12" s="183"/>
      <c r="DO12" s="183"/>
    </row>
    <row r="13" spans="1:119" ht="18.75" customHeight="1" x14ac:dyDescent="0.15">
      <c r="A13" s="184"/>
      <c r="B13" s="544"/>
      <c r="C13" s="545"/>
      <c r="D13" s="545"/>
      <c r="E13" s="545"/>
      <c r="F13" s="545"/>
      <c r="G13" s="545"/>
      <c r="H13" s="545"/>
      <c r="I13" s="545"/>
      <c r="J13" s="545"/>
      <c r="K13" s="546"/>
      <c r="L13" s="194"/>
      <c r="M13" s="525" t="s">
        <v>137</v>
      </c>
      <c r="N13" s="526"/>
      <c r="O13" s="526"/>
      <c r="P13" s="526"/>
      <c r="Q13" s="527"/>
      <c r="R13" s="528">
        <v>22905</v>
      </c>
      <c r="S13" s="529"/>
      <c r="T13" s="529"/>
      <c r="U13" s="529"/>
      <c r="V13" s="530"/>
      <c r="W13" s="516" t="s">
        <v>138</v>
      </c>
      <c r="X13" s="438"/>
      <c r="Y13" s="438"/>
      <c r="Z13" s="438"/>
      <c r="AA13" s="438"/>
      <c r="AB13" s="439"/>
      <c r="AC13" s="401">
        <v>89</v>
      </c>
      <c r="AD13" s="402"/>
      <c r="AE13" s="402"/>
      <c r="AF13" s="402"/>
      <c r="AG13" s="403"/>
      <c r="AH13" s="401">
        <v>66</v>
      </c>
      <c r="AI13" s="402"/>
      <c r="AJ13" s="402"/>
      <c r="AK13" s="402"/>
      <c r="AL13" s="404"/>
      <c r="AM13" s="494" t="s">
        <v>139</v>
      </c>
      <c r="AN13" s="399"/>
      <c r="AO13" s="399"/>
      <c r="AP13" s="399"/>
      <c r="AQ13" s="399"/>
      <c r="AR13" s="399"/>
      <c r="AS13" s="399"/>
      <c r="AT13" s="400"/>
      <c r="AU13" s="482" t="s">
        <v>140</v>
      </c>
      <c r="AV13" s="483"/>
      <c r="AW13" s="483"/>
      <c r="AX13" s="483"/>
      <c r="AY13" s="405" t="s">
        <v>141</v>
      </c>
      <c r="AZ13" s="406"/>
      <c r="BA13" s="406"/>
      <c r="BB13" s="406"/>
      <c r="BC13" s="406"/>
      <c r="BD13" s="406"/>
      <c r="BE13" s="406"/>
      <c r="BF13" s="406"/>
      <c r="BG13" s="406"/>
      <c r="BH13" s="406"/>
      <c r="BI13" s="406"/>
      <c r="BJ13" s="406"/>
      <c r="BK13" s="406"/>
      <c r="BL13" s="406"/>
      <c r="BM13" s="407"/>
      <c r="BN13" s="425">
        <v>-161698</v>
      </c>
      <c r="BO13" s="426"/>
      <c r="BP13" s="426"/>
      <c r="BQ13" s="426"/>
      <c r="BR13" s="426"/>
      <c r="BS13" s="426"/>
      <c r="BT13" s="426"/>
      <c r="BU13" s="427"/>
      <c r="BV13" s="425">
        <v>584826</v>
      </c>
      <c r="BW13" s="426"/>
      <c r="BX13" s="426"/>
      <c r="BY13" s="426"/>
      <c r="BZ13" s="426"/>
      <c r="CA13" s="426"/>
      <c r="CB13" s="426"/>
      <c r="CC13" s="427"/>
      <c r="CD13" s="434" t="s">
        <v>142</v>
      </c>
      <c r="CE13" s="435"/>
      <c r="CF13" s="435"/>
      <c r="CG13" s="435"/>
      <c r="CH13" s="435"/>
      <c r="CI13" s="435"/>
      <c r="CJ13" s="435"/>
      <c r="CK13" s="435"/>
      <c r="CL13" s="435"/>
      <c r="CM13" s="435"/>
      <c r="CN13" s="435"/>
      <c r="CO13" s="435"/>
      <c r="CP13" s="435"/>
      <c r="CQ13" s="435"/>
      <c r="CR13" s="435"/>
      <c r="CS13" s="436"/>
      <c r="CT13" s="395">
        <v>0</v>
      </c>
      <c r="CU13" s="396"/>
      <c r="CV13" s="396"/>
      <c r="CW13" s="396"/>
      <c r="CX13" s="396"/>
      <c r="CY13" s="396"/>
      <c r="CZ13" s="396"/>
      <c r="DA13" s="397"/>
      <c r="DB13" s="395">
        <v>-0.7</v>
      </c>
      <c r="DC13" s="396"/>
      <c r="DD13" s="396"/>
      <c r="DE13" s="396"/>
      <c r="DF13" s="396"/>
      <c r="DG13" s="396"/>
      <c r="DH13" s="396"/>
      <c r="DI13" s="397"/>
      <c r="DJ13" s="183"/>
      <c r="DK13" s="183"/>
      <c r="DL13" s="183"/>
      <c r="DM13" s="183"/>
      <c r="DN13" s="183"/>
      <c r="DO13" s="183"/>
    </row>
    <row r="14" spans="1:119" ht="18.75" customHeight="1" thickBot="1" x14ac:dyDescent="0.2">
      <c r="A14" s="184"/>
      <c r="B14" s="544"/>
      <c r="C14" s="545"/>
      <c r="D14" s="545"/>
      <c r="E14" s="545"/>
      <c r="F14" s="545"/>
      <c r="G14" s="545"/>
      <c r="H14" s="545"/>
      <c r="I14" s="545"/>
      <c r="J14" s="545"/>
      <c r="K14" s="546"/>
      <c r="L14" s="518" t="s">
        <v>143</v>
      </c>
      <c r="M14" s="559"/>
      <c r="N14" s="559"/>
      <c r="O14" s="559"/>
      <c r="P14" s="559"/>
      <c r="Q14" s="560"/>
      <c r="R14" s="528">
        <v>23131</v>
      </c>
      <c r="S14" s="529"/>
      <c r="T14" s="529"/>
      <c r="U14" s="529"/>
      <c r="V14" s="530"/>
      <c r="W14" s="531"/>
      <c r="X14" s="441"/>
      <c r="Y14" s="441"/>
      <c r="Z14" s="441"/>
      <c r="AA14" s="441"/>
      <c r="AB14" s="442"/>
      <c r="AC14" s="521">
        <v>1</v>
      </c>
      <c r="AD14" s="522"/>
      <c r="AE14" s="522"/>
      <c r="AF14" s="522"/>
      <c r="AG14" s="523"/>
      <c r="AH14" s="521">
        <v>0.7</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144</v>
      </c>
      <c r="CE14" s="432"/>
      <c r="CF14" s="432"/>
      <c r="CG14" s="432"/>
      <c r="CH14" s="432"/>
      <c r="CI14" s="432"/>
      <c r="CJ14" s="432"/>
      <c r="CK14" s="432"/>
      <c r="CL14" s="432"/>
      <c r="CM14" s="432"/>
      <c r="CN14" s="432"/>
      <c r="CO14" s="432"/>
      <c r="CP14" s="432"/>
      <c r="CQ14" s="432"/>
      <c r="CR14" s="432"/>
      <c r="CS14" s="433"/>
      <c r="CT14" s="532">
        <v>40.299999999999997</v>
      </c>
      <c r="CU14" s="533"/>
      <c r="CV14" s="533"/>
      <c r="CW14" s="533"/>
      <c r="CX14" s="533"/>
      <c r="CY14" s="533"/>
      <c r="CZ14" s="533"/>
      <c r="DA14" s="534"/>
      <c r="DB14" s="532">
        <v>19.399999999999999</v>
      </c>
      <c r="DC14" s="533"/>
      <c r="DD14" s="533"/>
      <c r="DE14" s="533"/>
      <c r="DF14" s="533"/>
      <c r="DG14" s="533"/>
      <c r="DH14" s="533"/>
      <c r="DI14" s="534"/>
      <c r="DJ14" s="183"/>
      <c r="DK14" s="183"/>
      <c r="DL14" s="183"/>
      <c r="DM14" s="183"/>
      <c r="DN14" s="183"/>
      <c r="DO14" s="183"/>
    </row>
    <row r="15" spans="1:119" ht="18.75" customHeight="1" x14ac:dyDescent="0.15">
      <c r="A15" s="184"/>
      <c r="B15" s="544"/>
      <c r="C15" s="545"/>
      <c r="D15" s="545"/>
      <c r="E15" s="545"/>
      <c r="F15" s="545"/>
      <c r="G15" s="545"/>
      <c r="H15" s="545"/>
      <c r="I15" s="545"/>
      <c r="J15" s="545"/>
      <c r="K15" s="546"/>
      <c r="L15" s="194"/>
      <c r="M15" s="525" t="s">
        <v>137</v>
      </c>
      <c r="N15" s="526"/>
      <c r="O15" s="526"/>
      <c r="P15" s="526"/>
      <c r="Q15" s="527"/>
      <c r="R15" s="528">
        <v>22973</v>
      </c>
      <c r="S15" s="529"/>
      <c r="T15" s="529"/>
      <c r="U15" s="529"/>
      <c r="V15" s="530"/>
      <c r="W15" s="516" t="s">
        <v>145</v>
      </c>
      <c r="X15" s="438"/>
      <c r="Y15" s="438"/>
      <c r="Z15" s="438"/>
      <c r="AA15" s="438"/>
      <c r="AB15" s="439"/>
      <c r="AC15" s="401">
        <v>2277</v>
      </c>
      <c r="AD15" s="402"/>
      <c r="AE15" s="402"/>
      <c r="AF15" s="402"/>
      <c r="AG15" s="403"/>
      <c r="AH15" s="401">
        <v>2213</v>
      </c>
      <c r="AI15" s="402"/>
      <c r="AJ15" s="402"/>
      <c r="AK15" s="402"/>
      <c r="AL15" s="404"/>
      <c r="AM15" s="494"/>
      <c r="AN15" s="399"/>
      <c r="AO15" s="399"/>
      <c r="AP15" s="399"/>
      <c r="AQ15" s="399"/>
      <c r="AR15" s="399"/>
      <c r="AS15" s="399"/>
      <c r="AT15" s="400"/>
      <c r="AU15" s="482"/>
      <c r="AV15" s="483"/>
      <c r="AW15" s="483"/>
      <c r="AX15" s="483"/>
      <c r="AY15" s="417" t="s">
        <v>146</v>
      </c>
      <c r="AZ15" s="418"/>
      <c r="BA15" s="418"/>
      <c r="BB15" s="418"/>
      <c r="BC15" s="418"/>
      <c r="BD15" s="418"/>
      <c r="BE15" s="418"/>
      <c r="BF15" s="418"/>
      <c r="BG15" s="418"/>
      <c r="BH15" s="418"/>
      <c r="BI15" s="418"/>
      <c r="BJ15" s="418"/>
      <c r="BK15" s="418"/>
      <c r="BL15" s="418"/>
      <c r="BM15" s="419"/>
      <c r="BN15" s="420">
        <v>1970645</v>
      </c>
      <c r="BO15" s="421"/>
      <c r="BP15" s="421"/>
      <c r="BQ15" s="421"/>
      <c r="BR15" s="421"/>
      <c r="BS15" s="421"/>
      <c r="BT15" s="421"/>
      <c r="BU15" s="422"/>
      <c r="BV15" s="420">
        <v>1963444</v>
      </c>
      <c r="BW15" s="421"/>
      <c r="BX15" s="421"/>
      <c r="BY15" s="421"/>
      <c r="BZ15" s="421"/>
      <c r="CA15" s="421"/>
      <c r="CB15" s="421"/>
      <c r="CC15" s="422"/>
      <c r="CD15" s="535" t="s">
        <v>147</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44"/>
      <c r="C16" s="545"/>
      <c r="D16" s="545"/>
      <c r="E16" s="545"/>
      <c r="F16" s="545"/>
      <c r="G16" s="545"/>
      <c r="H16" s="545"/>
      <c r="I16" s="545"/>
      <c r="J16" s="545"/>
      <c r="K16" s="546"/>
      <c r="L16" s="518" t="s">
        <v>148</v>
      </c>
      <c r="M16" s="519"/>
      <c r="N16" s="519"/>
      <c r="O16" s="519"/>
      <c r="P16" s="519"/>
      <c r="Q16" s="520"/>
      <c r="R16" s="513" t="s">
        <v>149</v>
      </c>
      <c r="S16" s="514"/>
      <c r="T16" s="514"/>
      <c r="U16" s="514"/>
      <c r="V16" s="515"/>
      <c r="W16" s="531"/>
      <c r="X16" s="441"/>
      <c r="Y16" s="441"/>
      <c r="Z16" s="441"/>
      <c r="AA16" s="441"/>
      <c r="AB16" s="442"/>
      <c r="AC16" s="521">
        <v>24.5</v>
      </c>
      <c r="AD16" s="522"/>
      <c r="AE16" s="522"/>
      <c r="AF16" s="522"/>
      <c r="AG16" s="523"/>
      <c r="AH16" s="521">
        <v>24.2</v>
      </c>
      <c r="AI16" s="522"/>
      <c r="AJ16" s="522"/>
      <c r="AK16" s="522"/>
      <c r="AL16" s="524"/>
      <c r="AM16" s="494"/>
      <c r="AN16" s="399"/>
      <c r="AO16" s="399"/>
      <c r="AP16" s="399"/>
      <c r="AQ16" s="399"/>
      <c r="AR16" s="399"/>
      <c r="AS16" s="399"/>
      <c r="AT16" s="400"/>
      <c r="AU16" s="482"/>
      <c r="AV16" s="483"/>
      <c r="AW16" s="483"/>
      <c r="AX16" s="483"/>
      <c r="AY16" s="405" t="s">
        <v>150</v>
      </c>
      <c r="AZ16" s="406"/>
      <c r="BA16" s="406"/>
      <c r="BB16" s="406"/>
      <c r="BC16" s="406"/>
      <c r="BD16" s="406"/>
      <c r="BE16" s="406"/>
      <c r="BF16" s="406"/>
      <c r="BG16" s="406"/>
      <c r="BH16" s="406"/>
      <c r="BI16" s="406"/>
      <c r="BJ16" s="406"/>
      <c r="BK16" s="406"/>
      <c r="BL16" s="406"/>
      <c r="BM16" s="407"/>
      <c r="BN16" s="425">
        <v>4114035</v>
      </c>
      <c r="BO16" s="426"/>
      <c r="BP16" s="426"/>
      <c r="BQ16" s="426"/>
      <c r="BR16" s="426"/>
      <c r="BS16" s="426"/>
      <c r="BT16" s="426"/>
      <c r="BU16" s="427"/>
      <c r="BV16" s="425">
        <v>4112208</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x14ac:dyDescent="0.2">
      <c r="A17" s="184"/>
      <c r="B17" s="547"/>
      <c r="C17" s="548"/>
      <c r="D17" s="548"/>
      <c r="E17" s="548"/>
      <c r="F17" s="548"/>
      <c r="G17" s="548"/>
      <c r="H17" s="548"/>
      <c r="I17" s="548"/>
      <c r="J17" s="548"/>
      <c r="K17" s="549"/>
      <c r="L17" s="199"/>
      <c r="M17" s="510" t="s">
        <v>151</v>
      </c>
      <c r="N17" s="511"/>
      <c r="O17" s="511"/>
      <c r="P17" s="511"/>
      <c r="Q17" s="512"/>
      <c r="R17" s="513" t="s">
        <v>152</v>
      </c>
      <c r="S17" s="514"/>
      <c r="T17" s="514"/>
      <c r="U17" s="514"/>
      <c r="V17" s="515"/>
      <c r="W17" s="516" t="s">
        <v>153</v>
      </c>
      <c r="X17" s="438"/>
      <c r="Y17" s="438"/>
      <c r="Z17" s="438"/>
      <c r="AA17" s="438"/>
      <c r="AB17" s="439"/>
      <c r="AC17" s="401">
        <v>6929</v>
      </c>
      <c r="AD17" s="402"/>
      <c r="AE17" s="402"/>
      <c r="AF17" s="402"/>
      <c r="AG17" s="403"/>
      <c r="AH17" s="401">
        <v>6847</v>
      </c>
      <c r="AI17" s="402"/>
      <c r="AJ17" s="402"/>
      <c r="AK17" s="402"/>
      <c r="AL17" s="404"/>
      <c r="AM17" s="494"/>
      <c r="AN17" s="399"/>
      <c r="AO17" s="399"/>
      <c r="AP17" s="399"/>
      <c r="AQ17" s="399"/>
      <c r="AR17" s="399"/>
      <c r="AS17" s="399"/>
      <c r="AT17" s="400"/>
      <c r="AU17" s="482"/>
      <c r="AV17" s="483"/>
      <c r="AW17" s="483"/>
      <c r="AX17" s="483"/>
      <c r="AY17" s="405" t="s">
        <v>154</v>
      </c>
      <c r="AZ17" s="406"/>
      <c r="BA17" s="406"/>
      <c r="BB17" s="406"/>
      <c r="BC17" s="406"/>
      <c r="BD17" s="406"/>
      <c r="BE17" s="406"/>
      <c r="BF17" s="406"/>
      <c r="BG17" s="406"/>
      <c r="BH17" s="406"/>
      <c r="BI17" s="406"/>
      <c r="BJ17" s="406"/>
      <c r="BK17" s="406"/>
      <c r="BL17" s="406"/>
      <c r="BM17" s="407"/>
      <c r="BN17" s="425">
        <v>2476331</v>
      </c>
      <c r="BO17" s="426"/>
      <c r="BP17" s="426"/>
      <c r="BQ17" s="426"/>
      <c r="BR17" s="426"/>
      <c r="BS17" s="426"/>
      <c r="BT17" s="426"/>
      <c r="BU17" s="427"/>
      <c r="BV17" s="425">
        <v>2471274</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x14ac:dyDescent="0.2">
      <c r="A18" s="184"/>
      <c r="B18" s="487" t="s">
        <v>155</v>
      </c>
      <c r="C18" s="488"/>
      <c r="D18" s="488"/>
      <c r="E18" s="489"/>
      <c r="F18" s="489"/>
      <c r="G18" s="489"/>
      <c r="H18" s="489"/>
      <c r="I18" s="489"/>
      <c r="J18" s="489"/>
      <c r="K18" s="489"/>
      <c r="L18" s="490">
        <v>8.7899999999999991</v>
      </c>
      <c r="M18" s="490"/>
      <c r="N18" s="490"/>
      <c r="O18" s="490"/>
      <c r="P18" s="490"/>
      <c r="Q18" s="490"/>
      <c r="R18" s="491"/>
      <c r="S18" s="491"/>
      <c r="T18" s="491"/>
      <c r="U18" s="491"/>
      <c r="V18" s="492"/>
      <c r="W18" s="506"/>
      <c r="X18" s="507"/>
      <c r="Y18" s="507"/>
      <c r="Z18" s="507"/>
      <c r="AA18" s="507"/>
      <c r="AB18" s="517"/>
      <c r="AC18" s="389">
        <v>74.5</v>
      </c>
      <c r="AD18" s="390"/>
      <c r="AE18" s="390"/>
      <c r="AF18" s="390"/>
      <c r="AG18" s="493"/>
      <c r="AH18" s="389">
        <v>75</v>
      </c>
      <c r="AI18" s="390"/>
      <c r="AJ18" s="390"/>
      <c r="AK18" s="390"/>
      <c r="AL18" s="391"/>
      <c r="AM18" s="494"/>
      <c r="AN18" s="399"/>
      <c r="AO18" s="399"/>
      <c r="AP18" s="399"/>
      <c r="AQ18" s="399"/>
      <c r="AR18" s="399"/>
      <c r="AS18" s="399"/>
      <c r="AT18" s="400"/>
      <c r="AU18" s="482"/>
      <c r="AV18" s="483"/>
      <c r="AW18" s="483"/>
      <c r="AX18" s="483"/>
      <c r="AY18" s="405" t="s">
        <v>156</v>
      </c>
      <c r="AZ18" s="406"/>
      <c r="BA18" s="406"/>
      <c r="BB18" s="406"/>
      <c r="BC18" s="406"/>
      <c r="BD18" s="406"/>
      <c r="BE18" s="406"/>
      <c r="BF18" s="406"/>
      <c r="BG18" s="406"/>
      <c r="BH18" s="406"/>
      <c r="BI18" s="406"/>
      <c r="BJ18" s="406"/>
      <c r="BK18" s="406"/>
      <c r="BL18" s="406"/>
      <c r="BM18" s="407"/>
      <c r="BN18" s="425">
        <v>4409281</v>
      </c>
      <c r="BO18" s="426"/>
      <c r="BP18" s="426"/>
      <c r="BQ18" s="426"/>
      <c r="BR18" s="426"/>
      <c r="BS18" s="426"/>
      <c r="BT18" s="426"/>
      <c r="BU18" s="427"/>
      <c r="BV18" s="425">
        <v>4349952</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x14ac:dyDescent="0.2">
      <c r="A19" s="184"/>
      <c r="B19" s="487" t="s">
        <v>157</v>
      </c>
      <c r="C19" s="488"/>
      <c r="D19" s="488"/>
      <c r="E19" s="489"/>
      <c r="F19" s="489"/>
      <c r="G19" s="489"/>
      <c r="H19" s="489"/>
      <c r="I19" s="489"/>
      <c r="J19" s="489"/>
      <c r="K19" s="489"/>
      <c r="L19" s="495">
        <v>2682</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158</v>
      </c>
      <c r="AZ19" s="406"/>
      <c r="BA19" s="406"/>
      <c r="BB19" s="406"/>
      <c r="BC19" s="406"/>
      <c r="BD19" s="406"/>
      <c r="BE19" s="406"/>
      <c r="BF19" s="406"/>
      <c r="BG19" s="406"/>
      <c r="BH19" s="406"/>
      <c r="BI19" s="406"/>
      <c r="BJ19" s="406"/>
      <c r="BK19" s="406"/>
      <c r="BL19" s="406"/>
      <c r="BM19" s="407"/>
      <c r="BN19" s="425">
        <v>6125337</v>
      </c>
      <c r="BO19" s="426"/>
      <c r="BP19" s="426"/>
      <c r="BQ19" s="426"/>
      <c r="BR19" s="426"/>
      <c r="BS19" s="426"/>
      <c r="BT19" s="426"/>
      <c r="BU19" s="427"/>
      <c r="BV19" s="425">
        <v>6875391</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x14ac:dyDescent="0.2">
      <c r="A20" s="184"/>
      <c r="B20" s="487" t="s">
        <v>159</v>
      </c>
      <c r="C20" s="488"/>
      <c r="D20" s="488"/>
      <c r="E20" s="489"/>
      <c r="F20" s="489"/>
      <c r="G20" s="489"/>
      <c r="H20" s="489"/>
      <c r="I20" s="489"/>
      <c r="J20" s="489"/>
      <c r="K20" s="489"/>
      <c r="L20" s="495">
        <v>9155</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x14ac:dyDescent="0.15">
      <c r="A21" s="184"/>
      <c r="B21" s="484" t="s">
        <v>160</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x14ac:dyDescent="0.2">
      <c r="A22" s="184"/>
      <c r="B22" s="454" t="s">
        <v>161</v>
      </c>
      <c r="C22" s="455"/>
      <c r="D22" s="456"/>
      <c r="E22" s="463" t="s">
        <v>1</v>
      </c>
      <c r="F22" s="438"/>
      <c r="G22" s="438"/>
      <c r="H22" s="438"/>
      <c r="I22" s="438"/>
      <c r="J22" s="438"/>
      <c r="K22" s="439"/>
      <c r="L22" s="463" t="s">
        <v>162</v>
      </c>
      <c r="M22" s="438"/>
      <c r="N22" s="438"/>
      <c r="O22" s="438"/>
      <c r="P22" s="439"/>
      <c r="Q22" s="448" t="s">
        <v>163</v>
      </c>
      <c r="R22" s="449"/>
      <c r="S22" s="449"/>
      <c r="T22" s="449"/>
      <c r="U22" s="449"/>
      <c r="V22" s="464"/>
      <c r="W22" s="466" t="s">
        <v>164</v>
      </c>
      <c r="X22" s="455"/>
      <c r="Y22" s="456"/>
      <c r="Z22" s="463" t="s">
        <v>1</v>
      </c>
      <c r="AA22" s="438"/>
      <c r="AB22" s="438"/>
      <c r="AC22" s="438"/>
      <c r="AD22" s="438"/>
      <c r="AE22" s="438"/>
      <c r="AF22" s="438"/>
      <c r="AG22" s="439"/>
      <c r="AH22" s="437" t="s">
        <v>165</v>
      </c>
      <c r="AI22" s="438"/>
      <c r="AJ22" s="438"/>
      <c r="AK22" s="438"/>
      <c r="AL22" s="439"/>
      <c r="AM22" s="437" t="s">
        <v>166</v>
      </c>
      <c r="AN22" s="443"/>
      <c r="AO22" s="443"/>
      <c r="AP22" s="443"/>
      <c r="AQ22" s="443"/>
      <c r="AR22" s="444"/>
      <c r="AS22" s="448" t="s">
        <v>163</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x14ac:dyDescent="0.15">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167</v>
      </c>
      <c r="AZ23" s="418"/>
      <c r="BA23" s="418"/>
      <c r="BB23" s="418"/>
      <c r="BC23" s="418"/>
      <c r="BD23" s="418"/>
      <c r="BE23" s="418"/>
      <c r="BF23" s="418"/>
      <c r="BG23" s="418"/>
      <c r="BH23" s="418"/>
      <c r="BI23" s="418"/>
      <c r="BJ23" s="418"/>
      <c r="BK23" s="418"/>
      <c r="BL23" s="418"/>
      <c r="BM23" s="419"/>
      <c r="BN23" s="425">
        <v>9487049</v>
      </c>
      <c r="BO23" s="426"/>
      <c r="BP23" s="426"/>
      <c r="BQ23" s="426"/>
      <c r="BR23" s="426"/>
      <c r="BS23" s="426"/>
      <c r="BT23" s="426"/>
      <c r="BU23" s="427"/>
      <c r="BV23" s="425">
        <v>7040888</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x14ac:dyDescent="0.2">
      <c r="A24" s="184"/>
      <c r="B24" s="457"/>
      <c r="C24" s="458"/>
      <c r="D24" s="459"/>
      <c r="E24" s="398" t="s">
        <v>168</v>
      </c>
      <c r="F24" s="399"/>
      <c r="G24" s="399"/>
      <c r="H24" s="399"/>
      <c r="I24" s="399"/>
      <c r="J24" s="399"/>
      <c r="K24" s="400"/>
      <c r="L24" s="401">
        <v>1</v>
      </c>
      <c r="M24" s="402"/>
      <c r="N24" s="402"/>
      <c r="O24" s="402"/>
      <c r="P24" s="403"/>
      <c r="Q24" s="401">
        <v>7970</v>
      </c>
      <c r="R24" s="402"/>
      <c r="S24" s="402"/>
      <c r="T24" s="402"/>
      <c r="U24" s="402"/>
      <c r="V24" s="403"/>
      <c r="W24" s="467"/>
      <c r="X24" s="458"/>
      <c r="Y24" s="459"/>
      <c r="Z24" s="398" t="s">
        <v>169</v>
      </c>
      <c r="AA24" s="399"/>
      <c r="AB24" s="399"/>
      <c r="AC24" s="399"/>
      <c r="AD24" s="399"/>
      <c r="AE24" s="399"/>
      <c r="AF24" s="399"/>
      <c r="AG24" s="400"/>
      <c r="AH24" s="401">
        <v>142</v>
      </c>
      <c r="AI24" s="402"/>
      <c r="AJ24" s="402"/>
      <c r="AK24" s="402"/>
      <c r="AL24" s="403"/>
      <c r="AM24" s="401">
        <v>437502</v>
      </c>
      <c r="AN24" s="402"/>
      <c r="AO24" s="402"/>
      <c r="AP24" s="402"/>
      <c r="AQ24" s="402"/>
      <c r="AR24" s="403"/>
      <c r="AS24" s="401">
        <v>3081</v>
      </c>
      <c r="AT24" s="402"/>
      <c r="AU24" s="402"/>
      <c r="AV24" s="402"/>
      <c r="AW24" s="402"/>
      <c r="AX24" s="404"/>
      <c r="AY24" s="392" t="s">
        <v>170</v>
      </c>
      <c r="AZ24" s="393"/>
      <c r="BA24" s="393"/>
      <c r="BB24" s="393"/>
      <c r="BC24" s="393"/>
      <c r="BD24" s="393"/>
      <c r="BE24" s="393"/>
      <c r="BF24" s="393"/>
      <c r="BG24" s="393"/>
      <c r="BH24" s="393"/>
      <c r="BI24" s="393"/>
      <c r="BJ24" s="393"/>
      <c r="BK24" s="393"/>
      <c r="BL24" s="393"/>
      <c r="BM24" s="394"/>
      <c r="BN24" s="425">
        <v>8637732</v>
      </c>
      <c r="BO24" s="426"/>
      <c r="BP24" s="426"/>
      <c r="BQ24" s="426"/>
      <c r="BR24" s="426"/>
      <c r="BS24" s="426"/>
      <c r="BT24" s="426"/>
      <c r="BU24" s="427"/>
      <c r="BV24" s="425">
        <v>6097891</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x14ac:dyDescent="0.15">
      <c r="A25" s="184"/>
      <c r="B25" s="457"/>
      <c r="C25" s="458"/>
      <c r="D25" s="459"/>
      <c r="E25" s="398" t="s">
        <v>171</v>
      </c>
      <c r="F25" s="399"/>
      <c r="G25" s="399"/>
      <c r="H25" s="399"/>
      <c r="I25" s="399"/>
      <c r="J25" s="399"/>
      <c r="K25" s="400"/>
      <c r="L25" s="401">
        <v>1</v>
      </c>
      <c r="M25" s="402"/>
      <c r="N25" s="402"/>
      <c r="O25" s="402"/>
      <c r="P25" s="403"/>
      <c r="Q25" s="401">
        <v>6750</v>
      </c>
      <c r="R25" s="402"/>
      <c r="S25" s="402"/>
      <c r="T25" s="402"/>
      <c r="U25" s="402"/>
      <c r="V25" s="403"/>
      <c r="W25" s="467"/>
      <c r="X25" s="458"/>
      <c r="Y25" s="459"/>
      <c r="Z25" s="398" t="s">
        <v>172</v>
      </c>
      <c r="AA25" s="399"/>
      <c r="AB25" s="399"/>
      <c r="AC25" s="399"/>
      <c r="AD25" s="399"/>
      <c r="AE25" s="399"/>
      <c r="AF25" s="399"/>
      <c r="AG25" s="400"/>
      <c r="AH25" s="401" t="s">
        <v>173</v>
      </c>
      <c r="AI25" s="402"/>
      <c r="AJ25" s="402"/>
      <c r="AK25" s="402"/>
      <c r="AL25" s="403"/>
      <c r="AM25" s="401" t="s">
        <v>174</v>
      </c>
      <c r="AN25" s="402"/>
      <c r="AO25" s="402"/>
      <c r="AP25" s="402"/>
      <c r="AQ25" s="402"/>
      <c r="AR25" s="403"/>
      <c r="AS25" s="401" t="s">
        <v>128</v>
      </c>
      <c r="AT25" s="402"/>
      <c r="AU25" s="402"/>
      <c r="AV25" s="402"/>
      <c r="AW25" s="402"/>
      <c r="AX25" s="404"/>
      <c r="AY25" s="417" t="s">
        <v>175</v>
      </c>
      <c r="AZ25" s="418"/>
      <c r="BA25" s="418"/>
      <c r="BB25" s="418"/>
      <c r="BC25" s="418"/>
      <c r="BD25" s="418"/>
      <c r="BE25" s="418"/>
      <c r="BF25" s="418"/>
      <c r="BG25" s="418"/>
      <c r="BH25" s="418"/>
      <c r="BI25" s="418"/>
      <c r="BJ25" s="418"/>
      <c r="BK25" s="418"/>
      <c r="BL25" s="418"/>
      <c r="BM25" s="419"/>
      <c r="BN25" s="420">
        <v>198469</v>
      </c>
      <c r="BO25" s="421"/>
      <c r="BP25" s="421"/>
      <c r="BQ25" s="421"/>
      <c r="BR25" s="421"/>
      <c r="BS25" s="421"/>
      <c r="BT25" s="421"/>
      <c r="BU25" s="422"/>
      <c r="BV25" s="420">
        <v>253437</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x14ac:dyDescent="0.15">
      <c r="A26" s="184"/>
      <c r="B26" s="457"/>
      <c r="C26" s="458"/>
      <c r="D26" s="459"/>
      <c r="E26" s="398" t="s">
        <v>176</v>
      </c>
      <c r="F26" s="399"/>
      <c r="G26" s="399"/>
      <c r="H26" s="399"/>
      <c r="I26" s="399"/>
      <c r="J26" s="399"/>
      <c r="K26" s="400"/>
      <c r="L26" s="401">
        <v>1</v>
      </c>
      <c r="M26" s="402"/>
      <c r="N26" s="402"/>
      <c r="O26" s="402"/>
      <c r="P26" s="403"/>
      <c r="Q26" s="401">
        <v>5720</v>
      </c>
      <c r="R26" s="402"/>
      <c r="S26" s="402"/>
      <c r="T26" s="402"/>
      <c r="U26" s="402"/>
      <c r="V26" s="403"/>
      <c r="W26" s="467"/>
      <c r="X26" s="458"/>
      <c r="Y26" s="459"/>
      <c r="Z26" s="398" t="s">
        <v>177</v>
      </c>
      <c r="AA26" s="480"/>
      <c r="AB26" s="480"/>
      <c r="AC26" s="480"/>
      <c r="AD26" s="480"/>
      <c r="AE26" s="480"/>
      <c r="AF26" s="480"/>
      <c r="AG26" s="481"/>
      <c r="AH26" s="401">
        <v>12</v>
      </c>
      <c r="AI26" s="402"/>
      <c r="AJ26" s="402"/>
      <c r="AK26" s="402"/>
      <c r="AL26" s="403"/>
      <c r="AM26" s="401">
        <v>38016</v>
      </c>
      <c r="AN26" s="402"/>
      <c r="AO26" s="402"/>
      <c r="AP26" s="402"/>
      <c r="AQ26" s="402"/>
      <c r="AR26" s="403"/>
      <c r="AS26" s="401">
        <v>3168</v>
      </c>
      <c r="AT26" s="402"/>
      <c r="AU26" s="402"/>
      <c r="AV26" s="402"/>
      <c r="AW26" s="402"/>
      <c r="AX26" s="404"/>
      <c r="AY26" s="434" t="s">
        <v>178</v>
      </c>
      <c r="AZ26" s="435"/>
      <c r="BA26" s="435"/>
      <c r="BB26" s="435"/>
      <c r="BC26" s="435"/>
      <c r="BD26" s="435"/>
      <c r="BE26" s="435"/>
      <c r="BF26" s="435"/>
      <c r="BG26" s="435"/>
      <c r="BH26" s="435"/>
      <c r="BI26" s="435"/>
      <c r="BJ26" s="435"/>
      <c r="BK26" s="435"/>
      <c r="BL26" s="435"/>
      <c r="BM26" s="436"/>
      <c r="BN26" s="425" t="s">
        <v>173</v>
      </c>
      <c r="BO26" s="426"/>
      <c r="BP26" s="426"/>
      <c r="BQ26" s="426"/>
      <c r="BR26" s="426"/>
      <c r="BS26" s="426"/>
      <c r="BT26" s="426"/>
      <c r="BU26" s="427"/>
      <c r="BV26" s="425" t="s">
        <v>128</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84"/>
      <c r="B27" s="457"/>
      <c r="C27" s="458"/>
      <c r="D27" s="459"/>
      <c r="E27" s="398" t="s">
        <v>179</v>
      </c>
      <c r="F27" s="399"/>
      <c r="G27" s="399"/>
      <c r="H27" s="399"/>
      <c r="I27" s="399"/>
      <c r="J27" s="399"/>
      <c r="K27" s="400"/>
      <c r="L27" s="401">
        <v>1</v>
      </c>
      <c r="M27" s="402"/>
      <c r="N27" s="402"/>
      <c r="O27" s="402"/>
      <c r="P27" s="403"/>
      <c r="Q27" s="401">
        <v>3630</v>
      </c>
      <c r="R27" s="402"/>
      <c r="S27" s="402"/>
      <c r="T27" s="402"/>
      <c r="U27" s="402"/>
      <c r="V27" s="403"/>
      <c r="W27" s="467"/>
      <c r="X27" s="458"/>
      <c r="Y27" s="459"/>
      <c r="Z27" s="398" t="s">
        <v>180</v>
      </c>
      <c r="AA27" s="399"/>
      <c r="AB27" s="399"/>
      <c r="AC27" s="399"/>
      <c r="AD27" s="399"/>
      <c r="AE27" s="399"/>
      <c r="AF27" s="399"/>
      <c r="AG27" s="400"/>
      <c r="AH27" s="401">
        <v>7</v>
      </c>
      <c r="AI27" s="402"/>
      <c r="AJ27" s="402"/>
      <c r="AK27" s="402"/>
      <c r="AL27" s="403"/>
      <c r="AM27" s="401">
        <v>16758</v>
      </c>
      <c r="AN27" s="402"/>
      <c r="AO27" s="402"/>
      <c r="AP27" s="402"/>
      <c r="AQ27" s="402"/>
      <c r="AR27" s="403"/>
      <c r="AS27" s="401">
        <v>2394</v>
      </c>
      <c r="AT27" s="402"/>
      <c r="AU27" s="402"/>
      <c r="AV27" s="402"/>
      <c r="AW27" s="402"/>
      <c r="AX27" s="404"/>
      <c r="AY27" s="431" t="s">
        <v>181</v>
      </c>
      <c r="AZ27" s="432"/>
      <c r="BA27" s="432"/>
      <c r="BB27" s="432"/>
      <c r="BC27" s="432"/>
      <c r="BD27" s="432"/>
      <c r="BE27" s="432"/>
      <c r="BF27" s="432"/>
      <c r="BG27" s="432"/>
      <c r="BH27" s="432"/>
      <c r="BI27" s="432"/>
      <c r="BJ27" s="432"/>
      <c r="BK27" s="432"/>
      <c r="BL27" s="432"/>
      <c r="BM27" s="433"/>
      <c r="BN27" s="428">
        <v>105355</v>
      </c>
      <c r="BO27" s="429"/>
      <c r="BP27" s="429"/>
      <c r="BQ27" s="429"/>
      <c r="BR27" s="429"/>
      <c r="BS27" s="429"/>
      <c r="BT27" s="429"/>
      <c r="BU27" s="430"/>
      <c r="BV27" s="428">
        <v>105331</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x14ac:dyDescent="0.15">
      <c r="A28" s="184"/>
      <c r="B28" s="457"/>
      <c r="C28" s="458"/>
      <c r="D28" s="459"/>
      <c r="E28" s="398" t="s">
        <v>182</v>
      </c>
      <c r="F28" s="399"/>
      <c r="G28" s="399"/>
      <c r="H28" s="399"/>
      <c r="I28" s="399"/>
      <c r="J28" s="399"/>
      <c r="K28" s="400"/>
      <c r="L28" s="401">
        <v>1</v>
      </c>
      <c r="M28" s="402"/>
      <c r="N28" s="402"/>
      <c r="O28" s="402"/>
      <c r="P28" s="403"/>
      <c r="Q28" s="401">
        <v>3010</v>
      </c>
      <c r="R28" s="402"/>
      <c r="S28" s="402"/>
      <c r="T28" s="402"/>
      <c r="U28" s="402"/>
      <c r="V28" s="403"/>
      <c r="W28" s="467"/>
      <c r="X28" s="458"/>
      <c r="Y28" s="459"/>
      <c r="Z28" s="398" t="s">
        <v>183</v>
      </c>
      <c r="AA28" s="399"/>
      <c r="AB28" s="399"/>
      <c r="AC28" s="399"/>
      <c r="AD28" s="399"/>
      <c r="AE28" s="399"/>
      <c r="AF28" s="399"/>
      <c r="AG28" s="400"/>
      <c r="AH28" s="401" t="s">
        <v>184</v>
      </c>
      <c r="AI28" s="402"/>
      <c r="AJ28" s="402"/>
      <c r="AK28" s="402"/>
      <c r="AL28" s="403"/>
      <c r="AM28" s="401" t="s">
        <v>128</v>
      </c>
      <c r="AN28" s="402"/>
      <c r="AO28" s="402"/>
      <c r="AP28" s="402"/>
      <c r="AQ28" s="402"/>
      <c r="AR28" s="403"/>
      <c r="AS28" s="401" t="s">
        <v>174</v>
      </c>
      <c r="AT28" s="402"/>
      <c r="AU28" s="402"/>
      <c r="AV28" s="402"/>
      <c r="AW28" s="402"/>
      <c r="AX28" s="404"/>
      <c r="AY28" s="408" t="s">
        <v>185</v>
      </c>
      <c r="AZ28" s="409"/>
      <c r="BA28" s="409"/>
      <c r="BB28" s="410"/>
      <c r="BC28" s="417" t="s">
        <v>48</v>
      </c>
      <c r="BD28" s="418"/>
      <c r="BE28" s="418"/>
      <c r="BF28" s="418"/>
      <c r="BG28" s="418"/>
      <c r="BH28" s="418"/>
      <c r="BI28" s="418"/>
      <c r="BJ28" s="418"/>
      <c r="BK28" s="418"/>
      <c r="BL28" s="418"/>
      <c r="BM28" s="419"/>
      <c r="BN28" s="420">
        <v>1206585</v>
      </c>
      <c r="BO28" s="421"/>
      <c r="BP28" s="421"/>
      <c r="BQ28" s="421"/>
      <c r="BR28" s="421"/>
      <c r="BS28" s="421"/>
      <c r="BT28" s="421"/>
      <c r="BU28" s="422"/>
      <c r="BV28" s="420">
        <v>1305302</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x14ac:dyDescent="0.15">
      <c r="A29" s="184"/>
      <c r="B29" s="457"/>
      <c r="C29" s="458"/>
      <c r="D29" s="459"/>
      <c r="E29" s="398" t="s">
        <v>186</v>
      </c>
      <c r="F29" s="399"/>
      <c r="G29" s="399"/>
      <c r="H29" s="399"/>
      <c r="I29" s="399"/>
      <c r="J29" s="399"/>
      <c r="K29" s="400"/>
      <c r="L29" s="401">
        <v>11</v>
      </c>
      <c r="M29" s="402"/>
      <c r="N29" s="402"/>
      <c r="O29" s="402"/>
      <c r="P29" s="403"/>
      <c r="Q29" s="401">
        <v>2820</v>
      </c>
      <c r="R29" s="402"/>
      <c r="S29" s="402"/>
      <c r="T29" s="402"/>
      <c r="U29" s="402"/>
      <c r="V29" s="403"/>
      <c r="W29" s="468"/>
      <c r="X29" s="469"/>
      <c r="Y29" s="470"/>
      <c r="Z29" s="398" t="s">
        <v>187</v>
      </c>
      <c r="AA29" s="399"/>
      <c r="AB29" s="399"/>
      <c r="AC29" s="399"/>
      <c r="AD29" s="399"/>
      <c r="AE29" s="399"/>
      <c r="AF29" s="399"/>
      <c r="AG29" s="400"/>
      <c r="AH29" s="401">
        <v>149</v>
      </c>
      <c r="AI29" s="402"/>
      <c r="AJ29" s="402"/>
      <c r="AK29" s="402"/>
      <c r="AL29" s="403"/>
      <c r="AM29" s="401">
        <v>454260</v>
      </c>
      <c r="AN29" s="402"/>
      <c r="AO29" s="402"/>
      <c r="AP29" s="402"/>
      <c r="AQ29" s="402"/>
      <c r="AR29" s="403"/>
      <c r="AS29" s="401">
        <v>3049</v>
      </c>
      <c r="AT29" s="402"/>
      <c r="AU29" s="402"/>
      <c r="AV29" s="402"/>
      <c r="AW29" s="402"/>
      <c r="AX29" s="404"/>
      <c r="AY29" s="411"/>
      <c r="AZ29" s="412"/>
      <c r="BA29" s="412"/>
      <c r="BB29" s="413"/>
      <c r="BC29" s="405" t="s">
        <v>188</v>
      </c>
      <c r="BD29" s="406"/>
      <c r="BE29" s="406"/>
      <c r="BF29" s="406"/>
      <c r="BG29" s="406"/>
      <c r="BH29" s="406"/>
      <c r="BI29" s="406"/>
      <c r="BJ29" s="406"/>
      <c r="BK29" s="406"/>
      <c r="BL29" s="406"/>
      <c r="BM29" s="407"/>
      <c r="BN29" s="425">
        <v>75892</v>
      </c>
      <c r="BO29" s="426"/>
      <c r="BP29" s="426"/>
      <c r="BQ29" s="426"/>
      <c r="BR29" s="426"/>
      <c r="BS29" s="426"/>
      <c r="BT29" s="426"/>
      <c r="BU29" s="427"/>
      <c r="BV29" s="425">
        <v>74868</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x14ac:dyDescent="0.2">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189</v>
      </c>
      <c r="X30" s="478"/>
      <c r="Y30" s="478"/>
      <c r="Z30" s="478"/>
      <c r="AA30" s="478"/>
      <c r="AB30" s="478"/>
      <c r="AC30" s="478"/>
      <c r="AD30" s="478"/>
      <c r="AE30" s="478"/>
      <c r="AF30" s="478"/>
      <c r="AG30" s="479"/>
      <c r="AH30" s="389">
        <v>97.5</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466744</v>
      </c>
      <c r="BO30" s="429"/>
      <c r="BP30" s="429"/>
      <c r="BQ30" s="429"/>
      <c r="BR30" s="429"/>
      <c r="BS30" s="429"/>
      <c r="BT30" s="429"/>
      <c r="BU30" s="430"/>
      <c r="BV30" s="428">
        <v>720318</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388" t="s">
        <v>196</v>
      </c>
      <c r="D33" s="388"/>
      <c r="E33" s="387" t="s">
        <v>197</v>
      </c>
      <c r="F33" s="387"/>
      <c r="G33" s="387"/>
      <c r="H33" s="387"/>
      <c r="I33" s="387"/>
      <c r="J33" s="387"/>
      <c r="K33" s="387"/>
      <c r="L33" s="387"/>
      <c r="M33" s="387"/>
      <c r="N33" s="387"/>
      <c r="O33" s="387"/>
      <c r="P33" s="387"/>
      <c r="Q33" s="387"/>
      <c r="R33" s="387"/>
      <c r="S33" s="387"/>
      <c r="T33" s="213"/>
      <c r="U33" s="388" t="s">
        <v>198</v>
      </c>
      <c r="V33" s="388"/>
      <c r="W33" s="387" t="s">
        <v>199</v>
      </c>
      <c r="X33" s="387"/>
      <c r="Y33" s="387"/>
      <c r="Z33" s="387"/>
      <c r="AA33" s="387"/>
      <c r="AB33" s="387"/>
      <c r="AC33" s="387"/>
      <c r="AD33" s="387"/>
      <c r="AE33" s="387"/>
      <c r="AF33" s="387"/>
      <c r="AG33" s="387"/>
      <c r="AH33" s="387"/>
      <c r="AI33" s="387"/>
      <c r="AJ33" s="387"/>
      <c r="AK33" s="387"/>
      <c r="AL33" s="213"/>
      <c r="AM33" s="388" t="s">
        <v>200</v>
      </c>
      <c r="AN33" s="388"/>
      <c r="AO33" s="387" t="s">
        <v>197</v>
      </c>
      <c r="AP33" s="387"/>
      <c r="AQ33" s="387"/>
      <c r="AR33" s="387"/>
      <c r="AS33" s="387"/>
      <c r="AT33" s="387"/>
      <c r="AU33" s="387"/>
      <c r="AV33" s="387"/>
      <c r="AW33" s="387"/>
      <c r="AX33" s="387"/>
      <c r="AY33" s="387"/>
      <c r="AZ33" s="387"/>
      <c r="BA33" s="387"/>
      <c r="BB33" s="387"/>
      <c r="BC33" s="387"/>
      <c r="BD33" s="214"/>
      <c r="BE33" s="387" t="s">
        <v>201</v>
      </c>
      <c r="BF33" s="387"/>
      <c r="BG33" s="387" t="s">
        <v>202</v>
      </c>
      <c r="BH33" s="387"/>
      <c r="BI33" s="387"/>
      <c r="BJ33" s="387"/>
      <c r="BK33" s="387"/>
      <c r="BL33" s="387"/>
      <c r="BM33" s="387"/>
      <c r="BN33" s="387"/>
      <c r="BO33" s="387"/>
      <c r="BP33" s="387"/>
      <c r="BQ33" s="387"/>
      <c r="BR33" s="387"/>
      <c r="BS33" s="387"/>
      <c r="BT33" s="387"/>
      <c r="BU33" s="387"/>
      <c r="BV33" s="214"/>
      <c r="BW33" s="388" t="s">
        <v>201</v>
      </c>
      <c r="BX33" s="388"/>
      <c r="BY33" s="387" t="s">
        <v>203</v>
      </c>
      <c r="BZ33" s="387"/>
      <c r="CA33" s="387"/>
      <c r="CB33" s="387"/>
      <c r="CC33" s="387"/>
      <c r="CD33" s="387"/>
      <c r="CE33" s="387"/>
      <c r="CF33" s="387"/>
      <c r="CG33" s="387"/>
      <c r="CH33" s="387"/>
      <c r="CI33" s="387"/>
      <c r="CJ33" s="387"/>
      <c r="CK33" s="387"/>
      <c r="CL33" s="387"/>
      <c r="CM33" s="387"/>
      <c r="CN33" s="213"/>
      <c r="CO33" s="388" t="s">
        <v>196</v>
      </c>
      <c r="CP33" s="388"/>
      <c r="CQ33" s="387" t="s">
        <v>204</v>
      </c>
      <c r="CR33" s="387"/>
      <c r="CS33" s="387"/>
      <c r="CT33" s="387"/>
      <c r="CU33" s="387"/>
      <c r="CV33" s="387"/>
      <c r="CW33" s="387"/>
      <c r="CX33" s="387"/>
      <c r="CY33" s="387"/>
      <c r="CZ33" s="387"/>
      <c r="DA33" s="387"/>
      <c r="DB33" s="387"/>
      <c r="DC33" s="387"/>
      <c r="DD33" s="387"/>
      <c r="DE33" s="387"/>
      <c r="DF33" s="213"/>
      <c r="DG33" s="386" t="s">
        <v>205</v>
      </c>
      <c r="DH33" s="386"/>
      <c r="DI33" s="215"/>
      <c r="DJ33" s="183"/>
      <c r="DK33" s="183"/>
      <c r="DL33" s="183"/>
      <c r="DM33" s="183"/>
      <c r="DN33" s="183"/>
      <c r="DO33" s="183"/>
    </row>
    <row r="34" spans="1:119" ht="32.25" customHeight="1" x14ac:dyDescent="0.15">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4</v>
      </c>
      <c r="V34" s="384"/>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211"/>
      <c r="AM34" s="384">
        <f>IF(AO34="","",MAX(C34:D43,U34:V43)+1)</f>
        <v>7</v>
      </c>
      <c r="AN34" s="384"/>
      <c r="AO34" s="383" t="str">
        <f>IF('各会計、関係団体の財政状況及び健全化判断比率'!B31="","",'各会計、関係団体の財政状況及び健全化判断比率'!B31)</f>
        <v>水道事業会計</v>
      </c>
      <c r="AP34" s="383"/>
      <c r="AQ34" s="383"/>
      <c r="AR34" s="383"/>
      <c r="AS34" s="383"/>
      <c r="AT34" s="383"/>
      <c r="AU34" s="383"/>
      <c r="AV34" s="383"/>
      <c r="AW34" s="383"/>
      <c r="AX34" s="383"/>
      <c r="AY34" s="383"/>
      <c r="AZ34" s="383"/>
      <c r="BA34" s="383"/>
      <c r="BB34" s="383"/>
      <c r="BC34" s="383"/>
      <c r="BD34" s="211"/>
      <c r="BE34" s="384" t="str">
        <f>IF(BG34="","",MAX(C34:D43,U34:V43,AM34:AN43)+1)</f>
        <v/>
      </c>
      <c r="BF34" s="384"/>
      <c r="BG34" s="383"/>
      <c r="BH34" s="383"/>
      <c r="BI34" s="383"/>
      <c r="BJ34" s="383"/>
      <c r="BK34" s="383"/>
      <c r="BL34" s="383"/>
      <c r="BM34" s="383"/>
      <c r="BN34" s="383"/>
      <c r="BO34" s="383"/>
      <c r="BP34" s="383"/>
      <c r="BQ34" s="383"/>
      <c r="BR34" s="383"/>
      <c r="BS34" s="383"/>
      <c r="BT34" s="383"/>
      <c r="BU34" s="383"/>
      <c r="BV34" s="211"/>
      <c r="BW34" s="384">
        <f>IF(BY34="","",MAX(C34:D43,U34:V43,AM34:AN43,BE34:BF43)+1)</f>
        <v>9</v>
      </c>
      <c r="BX34" s="384"/>
      <c r="BY34" s="383" t="str">
        <f>IF('各会計、関係団体の財政状況及び健全化判断比率'!B68="","",'各会計、関係団体の財政状況及び健全化判断比率'!B68)</f>
        <v>奈良県市町村総合事務組合</v>
      </c>
      <c r="BZ34" s="383"/>
      <c r="CA34" s="383"/>
      <c r="CB34" s="383"/>
      <c r="CC34" s="383"/>
      <c r="CD34" s="383"/>
      <c r="CE34" s="383"/>
      <c r="CF34" s="383"/>
      <c r="CG34" s="383"/>
      <c r="CH34" s="383"/>
      <c r="CI34" s="383"/>
      <c r="CJ34" s="383"/>
      <c r="CK34" s="383"/>
      <c r="CL34" s="383"/>
      <c r="CM34" s="383"/>
      <c r="CN34" s="211"/>
      <c r="CO34" s="384">
        <f>IF(CQ34="","",MAX(C34:D43,U34:V43,AM34:AN43,BE34:BF43,BW34:BX43)+1)</f>
        <v>16</v>
      </c>
      <c r="CP34" s="384"/>
      <c r="CQ34" s="383" t="str">
        <f>IF('各会計、関係団体の財政状況及び健全化判断比率'!BS7="","",'各会計、関係団体の財政状況及び健全化判断比率'!BS7)</f>
        <v>(財)竜の子霊園</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x14ac:dyDescent="0.15">
      <c r="A35" s="184"/>
      <c r="B35" s="210"/>
      <c r="C35" s="384">
        <f>IF(E35="","",C34+1)</f>
        <v>2</v>
      </c>
      <c r="D35" s="384"/>
      <c r="E35" s="383" t="str">
        <f>IF('各会計、関係団体の財政状況及び健全化判断比率'!B8="","",'各会計、関係団体の財政状況及び健全化判断比率'!B8)</f>
        <v>住宅新築資金等貸付事業特別会計</v>
      </c>
      <c r="F35" s="383"/>
      <c r="G35" s="383"/>
      <c r="H35" s="383"/>
      <c r="I35" s="383"/>
      <c r="J35" s="383"/>
      <c r="K35" s="383"/>
      <c r="L35" s="383"/>
      <c r="M35" s="383"/>
      <c r="N35" s="383"/>
      <c r="O35" s="383"/>
      <c r="P35" s="383"/>
      <c r="Q35" s="383"/>
      <c r="R35" s="383"/>
      <c r="S35" s="383"/>
      <c r="T35" s="211"/>
      <c r="U35" s="384">
        <f>IF(W35="","",U34+1)</f>
        <v>5</v>
      </c>
      <c r="V35" s="384"/>
      <c r="W35" s="383" t="str">
        <f>IF('各会計、関係団体の財政状況及び健全化判断比率'!B29="","",'各会計、関係団体の財政状況及び健全化判断比率'!B29)</f>
        <v>介護保険特別会計</v>
      </c>
      <c r="X35" s="383"/>
      <c r="Y35" s="383"/>
      <c r="Z35" s="383"/>
      <c r="AA35" s="383"/>
      <c r="AB35" s="383"/>
      <c r="AC35" s="383"/>
      <c r="AD35" s="383"/>
      <c r="AE35" s="383"/>
      <c r="AF35" s="383"/>
      <c r="AG35" s="383"/>
      <c r="AH35" s="383"/>
      <c r="AI35" s="383"/>
      <c r="AJ35" s="383"/>
      <c r="AK35" s="383"/>
      <c r="AL35" s="211"/>
      <c r="AM35" s="384">
        <f t="shared" ref="AM35:AM43" si="0">IF(AO35="","",AM34+1)</f>
        <v>8</v>
      </c>
      <c r="AN35" s="384"/>
      <c r="AO35" s="383" t="str">
        <f>IF('各会計、関係団体の財政状況及び健全化判断比率'!B32="","",'各会計、関係団体の財政状況及び健全化判断比率'!B32)</f>
        <v>下水道事業会計</v>
      </c>
      <c r="AP35" s="383"/>
      <c r="AQ35" s="383"/>
      <c r="AR35" s="383"/>
      <c r="AS35" s="383"/>
      <c r="AT35" s="383"/>
      <c r="AU35" s="383"/>
      <c r="AV35" s="383"/>
      <c r="AW35" s="383"/>
      <c r="AX35" s="383"/>
      <c r="AY35" s="383"/>
      <c r="AZ35" s="383"/>
      <c r="BA35" s="383"/>
      <c r="BB35" s="383"/>
      <c r="BC35" s="383"/>
      <c r="BD35" s="211"/>
      <c r="BE35" s="384" t="str">
        <f t="shared" ref="BE35:BE43" si="1">IF(BG35="","",BE34+1)</f>
        <v/>
      </c>
      <c r="BF35" s="384"/>
      <c r="BG35" s="383"/>
      <c r="BH35" s="383"/>
      <c r="BI35" s="383"/>
      <c r="BJ35" s="383"/>
      <c r="BK35" s="383"/>
      <c r="BL35" s="383"/>
      <c r="BM35" s="383"/>
      <c r="BN35" s="383"/>
      <c r="BO35" s="383"/>
      <c r="BP35" s="383"/>
      <c r="BQ35" s="383"/>
      <c r="BR35" s="383"/>
      <c r="BS35" s="383"/>
      <c r="BT35" s="383"/>
      <c r="BU35" s="383"/>
      <c r="BV35" s="211"/>
      <c r="BW35" s="384">
        <f t="shared" ref="BW35:BW43" si="2">IF(BY35="","",BW34+1)</f>
        <v>10</v>
      </c>
      <c r="BX35" s="384"/>
      <c r="BY35" s="383" t="str">
        <f>IF('各会計、関係団体の財政状況及び健全化判断比率'!B69="","",'各会計、関係団体の財政状況及び健全化判断比率'!B69)</f>
        <v>山辺・県北西部広域環境衛生組合</v>
      </c>
      <c r="BZ35" s="383"/>
      <c r="CA35" s="383"/>
      <c r="CB35" s="383"/>
      <c r="CC35" s="383"/>
      <c r="CD35" s="383"/>
      <c r="CE35" s="383"/>
      <c r="CF35" s="383"/>
      <c r="CG35" s="383"/>
      <c r="CH35" s="383"/>
      <c r="CI35" s="383"/>
      <c r="CJ35" s="383"/>
      <c r="CK35" s="383"/>
      <c r="CL35" s="383"/>
      <c r="CM35" s="383"/>
      <c r="CN35" s="211"/>
      <c r="CO35" s="384">
        <f t="shared" ref="CO35:CO43" si="3">IF(CQ35="","",CO34+1)</f>
        <v>17</v>
      </c>
      <c r="CP35" s="384"/>
      <c r="CQ35" s="383" t="str">
        <f>IF('各会計、関係団体の財政状況及び健全化判断比率'!BS8="","",'各会計、関係団体の財政状況及び健全化判断比率'!BS8)</f>
        <v>(公財)三郷町文化振興財団</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x14ac:dyDescent="0.15">
      <c r="A36" s="184"/>
      <c r="B36" s="210"/>
      <c r="C36" s="384">
        <f>IF(E36="","",C35+1)</f>
        <v>3</v>
      </c>
      <c r="D36" s="384"/>
      <c r="E36" s="383" t="str">
        <f>IF('各会計、関係団体の財政状況及び健全化判断比率'!B9="","",'各会計、関係団体の財政状況及び健全化判断比率'!B9)</f>
        <v>し尿浄化槽管理特別会計</v>
      </c>
      <c r="F36" s="383"/>
      <c r="G36" s="383"/>
      <c r="H36" s="383"/>
      <c r="I36" s="383"/>
      <c r="J36" s="383"/>
      <c r="K36" s="383"/>
      <c r="L36" s="383"/>
      <c r="M36" s="383"/>
      <c r="N36" s="383"/>
      <c r="O36" s="383"/>
      <c r="P36" s="383"/>
      <c r="Q36" s="383"/>
      <c r="R36" s="383"/>
      <c r="S36" s="383"/>
      <c r="T36" s="211"/>
      <c r="U36" s="384">
        <f t="shared" ref="U36:U43" si="4">IF(W36="","",U35+1)</f>
        <v>6</v>
      </c>
      <c r="V36" s="384"/>
      <c r="W36" s="383" t="str">
        <f>IF('各会計、関係団体の財政状況及び健全化判断比率'!B30="","",'各会計、関係団体の財政状況及び健全化判断比率'!B30)</f>
        <v>後期高齢者医療特別会計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11</v>
      </c>
      <c r="BX36" s="384"/>
      <c r="BY36" s="383" t="str">
        <f>IF('各会計、関係団体の財政状況及び健全化判断比率'!B70="","",'各会計、関係団体の財政状況及び健全化判断比率'!B70)</f>
        <v>奈良県広域消防組合</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x14ac:dyDescent="0.15">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t="str">
        <f t="shared" si="4"/>
        <v/>
      </c>
      <c r="V37" s="384"/>
      <c r="W37" s="383"/>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12</v>
      </c>
      <c r="BX37" s="384"/>
      <c r="BY37" s="383" t="str">
        <f>IF('各会計、関係団体の財政状況及び健全化判断比率'!B71="","",'各会計、関係団体の財政状況及び健全化判断比率'!B71)</f>
        <v>王寺周辺広域休日応急診療施設組合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x14ac:dyDescent="0.15">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13</v>
      </c>
      <c r="BX38" s="384"/>
      <c r="BY38" s="383" t="str">
        <f>IF('各会計、関係団体の財政状況及び健全化判断比率'!B72="","",'各会計、関係団体の財政状況及び健全化判断比率'!B72)</f>
        <v>奈良県住宅新築資金等貸付金回収管理組合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x14ac:dyDescent="0.15">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f t="shared" si="2"/>
        <v>14</v>
      </c>
      <c r="BX39" s="384"/>
      <c r="BY39" s="383" t="str">
        <f>IF('各会計、関係団体の財政状況及び健全化判断比率'!B73="","",'各会計、関係団体の財政状況及び健全化判断比率'!B73)</f>
        <v>奈良県後期高齢者医療広域連合</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x14ac:dyDescent="0.15">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f t="shared" si="2"/>
        <v>15</v>
      </c>
      <c r="BX40" s="384"/>
      <c r="BY40" s="383" t="str">
        <f>IF('各会計、関係団体の財政状況及び健全化判断比率'!B74="","",'各会計、関係団体の財政状況及び健全化判断比率'!B74)</f>
        <v>老人福祉施設三室園組合</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x14ac:dyDescent="0.15">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t="str">
        <f t="shared" si="2"/>
        <v/>
      </c>
      <c r="BX41" s="384"/>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x14ac:dyDescent="0.15">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t="str">
        <f t="shared" si="2"/>
        <v/>
      </c>
      <c r="BX42" s="384"/>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x14ac:dyDescent="0.15">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t="str">
        <f t="shared" si="2"/>
        <v/>
      </c>
      <c r="BX43" s="384"/>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210</v>
      </c>
    </row>
    <row r="50" spans="5:5" x14ac:dyDescent="0.15">
      <c r="E50" s="185" t="s">
        <v>211</v>
      </c>
    </row>
    <row r="51" spans="5:5" x14ac:dyDescent="0.15">
      <c r="E51" s="185" t="s">
        <v>212</v>
      </c>
    </row>
    <row r="52" spans="5:5" x14ac:dyDescent="0.15">
      <c r="E52" s="185"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DZd7HgyJGzLQLRshBmPxyCjsimhExelj0N++oWCpaYM7WUATs2H8+zS8wP5z4WpFhA8hXs9a2qLQa1Tofzb8w==" saltValue="jqlStaNx8yqiPmBtZ6WC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214</v>
      </c>
      <c r="DI1" s="754"/>
      <c r="DJ1" s="754"/>
      <c r="DK1" s="754"/>
      <c r="DL1" s="754"/>
      <c r="DM1" s="754"/>
      <c r="DN1" s="755"/>
      <c r="DO1" s="223"/>
      <c r="DP1" s="753" t="s">
        <v>215</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x14ac:dyDescent="0.15">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95" t="s">
        <v>217</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218</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219</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x14ac:dyDescent="0.15">
      <c r="B4" s="695" t="s">
        <v>1</v>
      </c>
      <c r="C4" s="696"/>
      <c r="D4" s="696"/>
      <c r="E4" s="696"/>
      <c r="F4" s="696"/>
      <c r="G4" s="696"/>
      <c r="H4" s="696"/>
      <c r="I4" s="696"/>
      <c r="J4" s="696"/>
      <c r="K4" s="696"/>
      <c r="L4" s="696"/>
      <c r="M4" s="696"/>
      <c r="N4" s="696"/>
      <c r="O4" s="696"/>
      <c r="P4" s="696"/>
      <c r="Q4" s="697"/>
      <c r="R4" s="695" t="s">
        <v>220</v>
      </c>
      <c r="S4" s="696"/>
      <c r="T4" s="696"/>
      <c r="U4" s="696"/>
      <c r="V4" s="696"/>
      <c r="W4" s="696"/>
      <c r="X4" s="696"/>
      <c r="Y4" s="697"/>
      <c r="Z4" s="695" t="s">
        <v>221</v>
      </c>
      <c r="AA4" s="696"/>
      <c r="AB4" s="696"/>
      <c r="AC4" s="697"/>
      <c r="AD4" s="695" t="s">
        <v>222</v>
      </c>
      <c r="AE4" s="696"/>
      <c r="AF4" s="696"/>
      <c r="AG4" s="696"/>
      <c r="AH4" s="696"/>
      <c r="AI4" s="696"/>
      <c r="AJ4" s="696"/>
      <c r="AK4" s="697"/>
      <c r="AL4" s="695" t="s">
        <v>221</v>
      </c>
      <c r="AM4" s="696"/>
      <c r="AN4" s="696"/>
      <c r="AO4" s="697"/>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38" t="s">
        <v>226</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x14ac:dyDescent="0.15">
      <c r="B5" s="720" t="s">
        <v>227</v>
      </c>
      <c r="C5" s="721"/>
      <c r="D5" s="721"/>
      <c r="E5" s="721"/>
      <c r="F5" s="721"/>
      <c r="G5" s="721"/>
      <c r="H5" s="721"/>
      <c r="I5" s="721"/>
      <c r="J5" s="721"/>
      <c r="K5" s="721"/>
      <c r="L5" s="721"/>
      <c r="M5" s="721"/>
      <c r="N5" s="721"/>
      <c r="O5" s="721"/>
      <c r="P5" s="721"/>
      <c r="Q5" s="722"/>
      <c r="R5" s="686">
        <v>2130719</v>
      </c>
      <c r="S5" s="687"/>
      <c r="T5" s="687"/>
      <c r="U5" s="687"/>
      <c r="V5" s="687"/>
      <c r="W5" s="687"/>
      <c r="X5" s="687"/>
      <c r="Y5" s="733"/>
      <c r="Z5" s="751">
        <v>18.899999999999999</v>
      </c>
      <c r="AA5" s="751"/>
      <c r="AB5" s="751"/>
      <c r="AC5" s="751"/>
      <c r="AD5" s="752">
        <v>2013417</v>
      </c>
      <c r="AE5" s="752"/>
      <c r="AF5" s="752"/>
      <c r="AG5" s="752"/>
      <c r="AH5" s="752"/>
      <c r="AI5" s="752"/>
      <c r="AJ5" s="752"/>
      <c r="AK5" s="752"/>
      <c r="AL5" s="734">
        <v>42.9</v>
      </c>
      <c r="AM5" s="703"/>
      <c r="AN5" s="703"/>
      <c r="AO5" s="735"/>
      <c r="AP5" s="720" t="s">
        <v>228</v>
      </c>
      <c r="AQ5" s="721"/>
      <c r="AR5" s="721"/>
      <c r="AS5" s="721"/>
      <c r="AT5" s="721"/>
      <c r="AU5" s="721"/>
      <c r="AV5" s="721"/>
      <c r="AW5" s="721"/>
      <c r="AX5" s="721"/>
      <c r="AY5" s="721"/>
      <c r="AZ5" s="721"/>
      <c r="BA5" s="721"/>
      <c r="BB5" s="721"/>
      <c r="BC5" s="721"/>
      <c r="BD5" s="721"/>
      <c r="BE5" s="721"/>
      <c r="BF5" s="722"/>
      <c r="BG5" s="621">
        <v>2011137</v>
      </c>
      <c r="BH5" s="624"/>
      <c r="BI5" s="624"/>
      <c r="BJ5" s="624"/>
      <c r="BK5" s="624"/>
      <c r="BL5" s="624"/>
      <c r="BM5" s="624"/>
      <c r="BN5" s="625"/>
      <c r="BO5" s="683">
        <v>94.4</v>
      </c>
      <c r="BP5" s="683"/>
      <c r="BQ5" s="683"/>
      <c r="BR5" s="683"/>
      <c r="BS5" s="684" t="s">
        <v>128</v>
      </c>
      <c r="BT5" s="684"/>
      <c r="BU5" s="684"/>
      <c r="BV5" s="684"/>
      <c r="BW5" s="684"/>
      <c r="BX5" s="684"/>
      <c r="BY5" s="684"/>
      <c r="BZ5" s="684"/>
      <c r="CA5" s="684"/>
      <c r="CB5" s="725"/>
      <c r="CD5" s="738" t="s">
        <v>223</v>
      </c>
      <c r="CE5" s="739"/>
      <c r="CF5" s="739"/>
      <c r="CG5" s="739"/>
      <c r="CH5" s="739"/>
      <c r="CI5" s="739"/>
      <c r="CJ5" s="739"/>
      <c r="CK5" s="739"/>
      <c r="CL5" s="739"/>
      <c r="CM5" s="739"/>
      <c r="CN5" s="739"/>
      <c r="CO5" s="739"/>
      <c r="CP5" s="739"/>
      <c r="CQ5" s="740"/>
      <c r="CR5" s="738" t="s">
        <v>229</v>
      </c>
      <c r="CS5" s="739"/>
      <c r="CT5" s="739"/>
      <c r="CU5" s="739"/>
      <c r="CV5" s="739"/>
      <c r="CW5" s="739"/>
      <c r="CX5" s="739"/>
      <c r="CY5" s="740"/>
      <c r="CZ5" s="738" t="s">
        <v>221</v>
      </c>
      <c r="DA5" s="739"/>
      <c r="DB5" s="739"/>
      <c r="DC5" s="740"/>
      <c r="DD5" s="738" t="s">
        <v>230</v>
      </c>
      <c r="DE5" s="739"/>
      <c r="DF5" s="739"/>
      <c r="DG5" s="739"/>
      <c r="DH5" s="739"/>
      <c r="DI5" s="739"/>
      <c r="DJ5" s="739"/>
      <c r="DK5" s="739"/>
      <c r="DL5" s="739"/>
      <c r="DM5" s="739"/>
      <c r="DN5" s="739"/>
      <c r="DO5" s="739"/>
      <c r="DP5" s="740"/>
      <c r="DQ5" s="738" t="s">
        <v>231</v>
      </c>
      <c r="DR5" s="739"/>
      <c r="DS5" s="739"/>
      <c r="DT5" s="739"/>
      <c r="DU5" s="739"/>
      <c r="DV5" s="739"/>
      <c r="DW5" s="739"/>
      <c r="DX5" s="739"/>
      <c r="DY5" s="739"/>
      <c r="DZ5" s="739"/>
      <c r="EA5" s="739"/>
      <c r="EB5" s="739"/>
      <c r="EC5" s="740"/>
    </row>
    <row r="6" spans="2:143" ht="11.25" customHeight="1" x14ac:dyDescent="0.15">
      <c r="B6" s="618" t="s">
        <v>232</v>
      </c>
      <c r="C6" s="619"/>
      <c r="D6" s="619"/>
      <c r="E6" s="619"/>
      <c r="F6" s="619"/>
      <c r="G6" s="619"/>
      <c r="H6" s="619"/>
      <c r="I6" s="619"/>
      <c r="J6" s="619"/>
      <c r="K6" s="619"/>
      <c r="L6" s="619"/>
      <c r="M6" s="619"/>
      <c r="N6" s="619"/>
      <c r="O6" s="619"/>
      <c r="P6" s="619"/>
      <c r="Q6" s="620"/>
      <c r="R6" s="621">
        <v>57822</v>
      </c>
      <c r="S6" s="624"/>
      <c r="T6" s="624"/>
      <c r="U6" s="624"/>
      <c r="V6" s="624"/>
      <c r="W6" s="624"/>
      <c r="X6" s="624"/>
      <c r="Y6" s="625"/>
      <c r="Z6" s="683">
        <v>0.5</v>
      </c>
      <c r="AA6" s="683"/>
      <c r="AB6" s="683"/>
      <c r="AC6" s="683"/>
      <c r="AD6" s="684">
        <v>57822</v>
      </c>
      <c r="AE6" s="684"/>
      <c r="AF6" s="684"/>
      <c r="AG6" s="684"/>
      <c r="AH6" s="684"/>
      <c r="AI6" s="684"/>
      <c r="AJ6" s="684"/>
      <c r="AK6" s="684"/>
      <c r="AL6" s="626">
        <v>1.2</v>
      </c>
      <c r="AM6" s="627"/>
      <c r="AN6" s="627"/>
      <c r="AO6" s="685"/>
      <c r="AP6" s="618" t="s">
        <v>233</v>
      </c>
      <c r="AQ6" s="619"/>
      <c r="AR6" s="619"/>
      <c r="AS6" s="619"/>
      <c r="AT6" s="619"/>
      <c r="AU6" s="619"/>
      <c r="AV6" s="619"/>
      <c r="AW6" s="619"/>
      <c r="AX6" s="619"/>
      <c r="AY6" s="619"/>
      <c r="AZ6" s="619"/>
      <c r="BA6" s="619"/>
      <c r="BB6" s="619"/>
      <c r="BC6" s="619"/>
      <c r="BD6" s="619"/>
      <c r="BE6" s="619"/>
      <c r="BF6" s="620"/>
      <c r="BG6" s="621">
        <v>2011137</v>
      </c>
      <c r="BH6" s="624"/>
      <c r="BI6" s="624"/>
      <c r="BJ6" s="624"/>
      <c r="BK6" s="624"/>
      <c r="BL6" s="624"/>
      <c r="BM6" s="624"/>
      <c r="BN6" s="625"/>
      <c r="BO6" s="683">
        <v>94.4</v>
      </c>
      <c r="BP6" s="683"/>
      <c r="BQ6" s="683"/>
      <c r="BR6" s="683"/>
      <c r="BS6" s="684" t="s">
        <v>128</v>
      </c>
      <c r="BT6" s="684"/>
      <c r="BU6" s="684"/>
      <c r="BV6" s="684"/>
      <c r="BW6" s="684"/>
      <c r="BX6" s="684"/>
      <c r="BY6" s="684"/>
      <c r="BZ6" s="684"/>
      <c r="CA6" s="684"/>
      <c r="CB6" s="725"/>
      <c r="CD6" s="692" t="s">
        <v>234</v>
      </c>
      <c r="CE6" s="693"/>
      <c r="CF6" s="693"/>
      <c r="CG6" s="693"/>
      <c r="CH6" s="693"/>
      <c r="CI6" s="693"/>
      <c r="CJ6" s="693"/>
      <c r="CK6" s="693"/>
      <c r="CL6" s="693"/>
      <c r="CM6" s="693"/>
      <c r="CN6" s="693"/>
      <c r="CO6" s="693"/>
      <c r="CP6" s="693"/>
      <c r="CQ6" s="694"/>
      <c r="CR6" s="621">
        <v>106656</v>
      </c>
      <c r="CS6" s="624"/>
      <c r="CT6" s="624"/>
      <c r="CU6" s="624"/>
      <c r="CV6" s="624"/>
      <c r="CW6" s="624"/>
      <c r="CX6" s="624"/>
      <c r="CY6" s="625"/>
      <c r="CZ6" s="734">
        <v>1</v>
      </c>
      <c r="DA6" s="703"/>
      <c r="DB6" s="703"/>
      <c r="DC6" s="737"/>
      <c r="DD6" s="629" t="s">
        <v>174</v>
      </c>
      <c r="DE6" s="624"/>
      <c r="DF6" s="624"/>
      <c r="DG6" s="624"/>
      <c r="DH6" s="624"/>
      <c r="DI6" s="624"/>
      <c r="DJ6" s="624"/>
      <c r="DK6" s="624"/>
      <c r="DL6" s="624"/>
      <c r="DM6" s="624"/>
      <c r="DN6" s="624"/>
      <c r="DO6" s="624"/>
      <c r="DP6" s="625"/>
      <c r="DQ6" s="629">
        <v>106656</v>
      </c>
      <c r="DR6" s="624"/>
      <c r="DS6" s="624"/>
      <c r="DT6" s="624"/>
      <c r="DU6" s="624"/>
      <c r="DV6" s="624"/>
      <c r="DW6" s="624"/>
      <c r="DX6" s="624"/>
      <c r="DY6" s="624"/>
      <c r="DZ6" s="624"/>
      <c r="EA6" s="624"/>
      <c r="EB6" s="624"/>
      <c r="EC6" s="664"/>
    </row>
    <row r="7" spans="2:143" ht="11.25" customHeight="1" x14ac:dyDescent="0.15">
      <c r="B7" s="618" t="s">
        <v>235</v>
      </c>
      <c r="C7" s="619"/>
      <c r="D7" s="619"/>
      <c r="E7" s="619"/>
      <c r="F7" s="619"/>
      <c r="G7" s="619"/>
      <c r="H7" s="619"/>
      <c r="I7" s="619"/>
      <c r="J7" s="619"/>
      <c r="K7" s="619"/>
      <c r="L7" s="619"/>
      <c r="M7" s="619"/>
      <c r="N7" s="619"/>
      <c r="O7" s="619"/>
      <c r="P7" s="619"/>
      <c r="Q7" s="620"/>
      <c r="R7" s="621">
        <v>7200</v>
      </c>
      <c r="S7" s="624"/>
      <c r="T7" s="624"/>
      <c r="U7" s="624"/>
      <c r="V7" s="624"/>
      <c r="W7" s="624"/>
      <c r="X7" s="624"/>
      <c r="Y7" s="625"/>
      <c r="Z7" s="683">
        <v>0.1</v>
      </c>
      <c r="AA7" s="683"/>
      <c r="AB7" s="683"/>
      <c r="AC7" s="683"/>
      <c r="AD7" s="684">
        <v>7200</v>
      </c>
      <c r="AE7" s="684"/>
      <c r="AF7" s="684"/>
      <c r="AG7" s="684"/>
      <c r="AH7" s="684"/>
      <c r="AI7" s="684"/>
      <c r="AJ7" s="684"/>
      <c r="AK7" s="684"/>
      <c r="AL7" s="626">
        <v>0.2</v>
      </c>
      <c r="AM7" s="627"/>
      <c r="AN7" s="627"/>
      <c r="AO7" s="685"/>
      <c r="AP7" s="618" t="s">
        <v>236</v>
      </c>
      <c r="AQ7" s="619"/>
      <c r="AR7" s="619"/>
      <c r="AS7" s="619"/>
      <c r="AT7" s="619"/>
      <c r="AU7" s="619"/>
      <c r="AV7" s="619"/>
      <c r="AW7" s="619"/>
      <c r="AX7" s="619"/>
      <c r="AY7" s="619"/>
      <c r="AZ7" s="619"/>
      <c r="BA7" s="619"/>
      <c r="BB7" s="619"/>
      <c r="BC7" s="619"/>
      <c r="BD7" s="619"/>
      <c r="BE7" s="619"/>
      <c r="BF7" s="620"/>
      <c r="BG7" s="621">
        <v>1144728</v>
      </c>
      <c r="BH7" s="624"/>
      <c r="BI7" s="624"/>
      <c r="BJ7" s="624"/>
      <c r="BK7" s="624"/>
      <c r="BL7" s="624"/>
      <c r="BM7" s="624"/>
      <c r="BN7" s="625"/>
      <c r="BO7" s="683">
        <v>53.7</v>
      </c>
      <c r="BP7" s="683"/>
      <c r="BQ7" s="683"/>
      <c r="BR7" s="683"/>
      <c r="BS7" s="684" t="s">
        <v>128</v>
      </c>
      <c r="BT7" s="684"/>
      <c r="BU7" s="684"/>
      <c r="BV7" s="684"/>
      <c r="BW7" s="684"/>
      <c r="BX7" s="684"/>
      <c r="BY7" s="684"/>
      <c r="BZ7" s="684"/>
      <c r="CA7" s="684"/>
      <c r="CB7" s="725"/>
      <c r="CD7" s="665" t="s">
        <v>237</v>
      </c>
      <c r="CE7" s="662"/>
      <c r="CF7" s="662"/>
      <c r="CG7" s="662"/>
      <c r="CH7" s="662"/>
      <c r="CI7" s="662"/>
      <c r="CJ7" s="662"/>
      <c r="CK7" s="662"/>
      <c r="CL7" s="662"/>
      <c r="CM7" s="662"/>
      <c r="CN7" s="662"/>
      <c r="CO7" s="662"/>
      <c r="CP7" s="662"/>
      <c r="CQ7" s="663"/>
      <c r="CR7" s="621">
        <v>851058</v>
      </c>
      <c r="CS7" s="624"/>
      <c r="CT7" s="624"/>
      <c r="CU7" s="624"/>
      <c r="CV7" s="624"/>
      <c r="CW7" s="624"/>
      <c r="CX7" s="624"/>
      <c r="CY7" s="625"/>
      <c r="CZ7" s="683">
        <v>7.9</v>
      </c>
      <c r="DA7" s="683"/>
      <c r="DB7" s="683"/>
      <c r="DC7" s="683"/>
      <c r="DD7" s="629">
        <v>11807</v>
      </c>
      <c r="DE7" s="624"/>
      <c r="DF7" s="624"/>
      <c r="DG7" s="624"/>
      <c r="DH7" s="624"/>
      <c r="DI7" s="624"/>
      <c r="DJ7" s="624"/>
      <c r="DK7" s="624"/>
      <c r="DL7" s="624"/>
      <c r="DM7" s="624"/>
      <c r="DN7" s="624"/>
      <c r="DO7" s="624"/>
      <c r="DP7" s="625"/>
      <c r="DQ7" s="629">
        <v>735591</v>
      </c>
      <c r="DR7" s="624"/>
      <c r="DS7" s="624"/>
      <c r="DT7" s="624"/>
      <c r="DU7" s="624"/>
      <c r="DV7" s="624"/>
      <c r="DW7" s="624"/>
      <c r="DX7" s="624"/>
      <c r="DY7" s="624"/>
      <c r="DZ7" s="624"/>
      <c r="EA7" s="624"/>
      <c r="EB7" s="624"/>
      <c r="EC7" s="664"/>
    </row>
    <row r="8" spans="2:143" ht="11.25" customHeight="1" x14ac:dyDescent="0.15">
      <c r="B8" s="618" t="s">
        <v>238</v>
      </c>
      <c r="C8" s="619"/>
      <c r="D8" s="619"/>
      <c r="E8" s="619"/>
      <c r="F8" s="619"/>
      <c r="G8" s="619"/>
      <c r="H8" s="619"/>
      <c r="I8" s="619"/>
      <c r="J8" s="619"/>
      <c r="K8" s="619"/>
      <c r="L8" s="619"/>
      <c r="M8" s="619"/>
      <c r="N8" s="619"/>
      <c r="O8" s="619"/>
      <c r="P8" s="619"/>
      <c r="Q8" s="620"/>
      <c r="R8" s="621">
        <v>22618</v>
      </c>
      <c r="S8" s="624"/>
      <c r="T8" s="624"/>
      <c r="U8" s="624"/>
      <c r="V8" s="624"/>
      <c r="W8" s="624"/>
      <c r="X8" s="624"/>
      <c r="Y8" s="625"/>
      <c r="Z8" s="683">
        <v>0.2</v>
      </c>
      <c r="AA8" s="683"/>
      <c r="AB8" s="683"/>
      <c r="AC8" s="683"/>
      <c r="AD8" s="684">
        <v>22618</v>
      </c>
      <c r="AE8" s="684"/>
      <c r="AF8" s="684"/>
      <c r="AG8" s="684"/>
      <c r="AH8" s="684"/>
      <c r="AI8" s="684"/>
      <c r="AJ8" s="684"/>
      <c r="AK8" s="684"/>
      <c r="AL8" s="626">
        <v>0.5</v>
      </c>
      <c r="AM8" s="627"/>
      <c r="AN8" s="627"/>
      <c r="AO8" s="685"/>
      <c r="AP8" s="618" t="s">
        <v>239</v>
      </c>
      <c r="AQ8" s="619"/>
      <c r="AR8" s="619"/>
      <c r="AS8" s="619"/>
      <c r="AT8" s="619"/>
      <c r="AU8" s="619"/>
      <c r="AV8" s="619"/>
      <c r="AW8" s="619"/>
      <c r="AX8" s="619"/>
      <c r="AY8" s="619"/>
      <c r="AZ8" s="619"/>
      <c r="BA8" s="619"/>
      <c r="BB8" s="619"/>
      <c r="BC8" s="619"/>
      <c r="BD8" s="619"/>
      <c r="BE8" s="619"/>
      <c r="BF8" s="620"/>
      <c r="BG8" s="621">
        <v>38039</v>
      </c>
      <c r="BH8" s="624"/>
      <c r="BI8" s="624"/>
      <c r="BJ8" s="624"/>
      <c r="BK8" s="624"/>
      <c r="BL8" s="624"/>
      <c r="BM8" s="624"/>
      <c r="BN8" s="625"/>
      <c r="BO8" s="683">
        <v>1.8</v>
      </c>
      <c r="BP8" s="683"/>
      <c r="BQ8" s="683"/>
      <c r="BR8" s="683"/>
      <c r="BS8" s="629" t="s">
        <v>174</v>
      </c>
      <c r="BT8" s="624"/>
      <c r="BU8" s="624"/>
      <c r="BV8" s="624"/>
      <c r="BW8" s="624"/>
      <c r="BX8" s="624"/>
      <c r="BY8" s="624"/>
      <c r="BZ8" s="624"/>
      <c r="CA8" s="624"/>
      <c r="CB8" s="664"/>
      <c r="CD8" s="665" t="s">
        <v>240</v>
      </c>
      <c r="CE8" s="662"/>
      <c r="CF8" s="662"/>
      <c r="CG8" s="662"/>
      <c r="CH8" s="662"/>
      <c r="CI8" s="662"/>
      <c r="CJ8" s="662"/>
      <c r="CK8" s="662"/>
      <c r="CL8" s="662"/>
      <c r="CM8" s="662"/>
      <c r="CN8" s="662"/>
      <c r="CO8" s="662"/>
      <c r="CP8" s="662"/>
      <c r="CQ8" s="663"/>
      <c r="CR8" s="621">
        <v>3227483</v>
      </c>
      <c r="CS8" s="624"/>
      <c r="CT8" s="624"/>
      <c r="CU8" s="624"/>
      <c r="CV8" s="624"/>
      <c r="CW8" s="624"/>
      <c r="CX8" s="624"/>
      <c r="CY8" s="625"/>
      <c r="CZ8" s="683">
        <v>30.1</v>
      </c>
      <c r="DA8" s="683"/>
      <c r="DB8" s="683"/>
      <c r="DC8" s="683"/>
      <c r="DD8" s="629">
        <v>150320</v>
      </c>
      <c r="DE8" s="624"/>
      <c r="DF8" s="624"/>
      <c r="DG8" s="624"/>
      <c r="DH8" s="624"/>
      <c r="DI8" s="624"/>
      <c r="DJ8" s="624"/>
      <c r="DK8" s="624"/>
      <c r="DL8" s="624"/>
      <c r="DM8" s="624"/>
      <c r="DN8" s="624"/>
      <c r="DO8" s="624"/>
      <c r="DP8" s="625"/>
      <c r="DQ8" s="629">
        <v>1560282</v>
      </c>
      <c r="DR8" s="624"/>
      <c r="DS8" s="624"/>
      <c r="DT8" s="624"/>
      <c r="DU8" s="624"/>
      <c r="DV8" s="624"/>
      <c r="DW8" s="624"/>
      <c r="DX8" s="624"/>
      <c r="DY8" s="624"/>
      <c r="DZ8" s="624"/>
      <c r="EA8" s="624"/>
      <c r="EB8" s="624"/>
      <c r="EC8" s="664"/>
    </row>
    <row r="9" spans="2:143" ht="11.25" customHeight="1" x14ac:dyDescent="0.15">
      <c r="B9" s="618" t="s">
        <v>241</v>
      </c>
      <c r="C9" s="619"/>
      <c r="D9" s="619"/>
      <c r="E9" s="619"/>
      <c r="F9" s="619"/>
      <c r="G9" s="619"/>
      <c r="H9" s="619"/>
      <c r="I9" s="619"/>
      <c r="J9" s="619"/>
      <c r="K9" s="619"/>
      <c r="L9" s="619"/>
      <c r="M9" s="619"/>
      <c r="N9" s="619"/>
      <c r="O9" s="619"/>
      <c r="P9" s="619"/>
      <c r="Q9" s="620"/>
      <c r="R9" s="621">
        <v>18207</v>
      </c>
      <c r="S9" s="624"/>
      <c r="T9" s="624"/>
      <c r="U9" s="624"/>
      <c r="V9" s="624"/>
      <c r="W9" s="624"/>
      <c r="X9" s="624"/>
      <c r="Y9" s="625"/>
      <c r="Z9" s="683">
        <v>0.2</v>
      </c>
      <c r="AA9" s="683"/>
      <c r="AB9" s="683"/>
      <c r="AC9" s="683"/>
      <c r="AD9" s="684">
        <v>18207</v>
      </c>
      <c r="AE9" s="684"/>
      <c r="AF9" s="684"/>
      <c r="AG9" s="684"/>
      <c r="AH9" s="684"/>
      <c r="AI9" s="684"/>
      <c r="AJ9" s="684"/>
      <c r="AK9" s="684"/>
      <c r="AL9" s="626">
        <v>0.4</v>
      </c>
      <c r="AM9" s="627"/>
      <c r="AN9" s="627"/>
      <c r="AO9" s="685"/>
      <c r="AP9" s="618" t="s">
        <v>242</v>
      </c>
      <c r="AQ9" s="619"/>
      <c r="AR9" s="619"/>
      <c r="AS9" s="619"/>
      <c r="AT9" s="619"/>
      <c r="AU9" s="619"/>
      <c r="AV9" s="619"/>
      <c r="AW9" s="619"/>
      <c r="AX9" s="619"/>
      <c r="AY9" s="619"/>
      <c r="AZ9" s="619"/>
      <c r="BA9" s="619"/>
      <c r="BB9" s="619"/>
      <c r="BC9" s="619"/>
      <c r="BD9" s="619"/>
      <c r="BE9" s="619"/>
      <c r="BF9" s="620"/>
      <c r="BG9" s="621">
        <v>1071916</v>
      </c>
      <c r="BH9" s="624"/>
      <c r="BI9" s="624"/>
      <c r="BJ9" s="624"/>
      <c r="BK9" s="624"/>
      <c r="BL9" s="624"/>
      <c r="BM9" s="624"/>
      <c r="BN9" s="625"/>
      <c r="BO9" s="683">
        <v>50.3</v>
      </c>
      <c r="BP9" s="683"/>
      <c r="BQ9" s="683"/>
      <c r="BR9" s="683"/>
      <c r="BS9" s="629" t="s">
        <v>128</v>
      </c>
      <c r="BT9" s="624"/>
      <c r="BU9" s="624"/>
      <c r="BV9" s="624"/>
      <c r="BW9" s="624"/>
      <c r="BX9" s="624"/>
      <c r="BY9" s="624"/>
      <c r="BZ9" s="624"/>
      <c r="CA9" s="624"/>
      <c r="CB9" s="664"/>
      <c r="CD9" s="665" t="s">
        <v>243</v>
      </c>
      <c r="CE9" s="662"/>
      <c r="CF9" s="662"/>
      <c r="CG9" s="662"/>
      <c r="CH9" s="662"/>
      <c r="CI9" s="662"/>
      <c r="CJ9" s="662"/>
      <c r="CK9" s="662"/>
      <c r="CL9" s="662"/>
      <c r="CM9" s="662"/>
      <c r="CN9" s="662"/>
      <c r="CO9" s="662"/>
      <c r="CP9" s="662"/>
      <c r="CQ9" s="663"/>
      <c r="CR9" s="621">
        <v>918470</v>
      </c>
      <c r="CS9" s="624"/>
      <c r="CT9" s="624"/>
      <c r="CU9" s="624"/>
      <c r="CV9" s="624"/>
      <c r="CW9" s="624"/>
      <c r="CX9" s="624"/>
      <c r="CY9" s="625"/>
      <c r="CZ9" s="683">
        <v>8.6</v>
      </c>
      <c r="DA9" s="683"/>
      <c r="DB9" s="683"/>
      <c r="DC9" s="683"/>
      <c r="DD9" s="629">
        <v>139028</v>
      </c>
      <c r="DE9" s="624"/>
      <c r="DF9" s="624"/>
      <c r="DG9" s="624"/>
      <c r="DH9" s="624"/>
      <c r="DI9" s="624"/>
      <c r="DJ9" s="624"/>
      <c r="DK9" s="624"/>
      <c r="DL9" s="624"/>
      <c r="DM9" s="624"/>
      <c r="DN9" s="624"/>
      <c r="DO9" s="624"/>
      <c r="DP9" s="625"/>
      <c r="DQ9" s="629">
        <v>803159</v>
      </c>
      <c r="DR9" s="624"/>
      <c r="DS9" s="624"/>
      <c r="DT9" s="624"/>
      <c r="DU9" s="624"/>
      <c r="DV9" s="624"/>
      <c r="DW9" s="624"/>
      <c r="DX9" s="624"/>
      <c r="DY9" s="624"/>
      <c r="DZ9" s="624"/>
      <c r="EA9" s="624"/>
      <c r="EB9" s="624"/>
      <c r="EC9" s="664"/>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128</v>
      </c>
      <c r="S10" s="624"/>
      <c r="T10" s="624"/>
      <c r="U10" s="624"/>
      <c r="V10" s="624"/>
      <c r="W10" s="624"/>
      <c r="X10" s="624"/>
      <c r="Y10" s="625"/>
      <c r="Z10" s="683" t="s">
        <v>128</v>
      </c>
      <c r="AA10" s="683"/>
      <c r="AB10" s="683"/>
      <c r="AC10" s="683"/>
      <c r="AD10" s="684" t="s">
        <v>128</v>
      </c>
      <c r="AE10" s="684"/>
      <c r="AF10" s="684"/>
      <c r="AG10" s="684"/>
      <c r="AH10" s="684"/>
      <c r="AI10" s="684"/>
      <c r="AJ10" s="684"/>
      <c r="AK10" s="684"/>
      <c r="AL10" s="626" t="s">
        <v>128</v>
      </c>
      <c r="AM10" s="627"/>
      <c r="AN10" s="627"/>
      <c r="AO10" s="685"/>
      <c r="AP10" s="618" t="s">
        <v>245</v>
      </c>
      <c r="AQ10" s="619"/>
      <c r="AR10" s="619"/>
      <c r="AS10" s="619"/>
      <c r="AT10" s="619"/>
      <c r="AU10" s="619"/>
      <c r="AV10" s="619"/>
      <c r="AW10" s="619"/>
      <c r="AX10" s="619"/>
      <c r="AY10" s="619"/>
      <c r="AZ10" s="619"/>
      <c r="BA10" s="619"/>
      <c r="BB10" s="619"/>
      <c r="BC10" s="619"/>
      <c r="BD10" s="619"/>
      <c r="BE10" s="619"/>
      <c r="BF10" s="620"/>
      <c r="BG10" s="621">
        <v>19188</v>
      </c>
      <c r="BH10" s="624"/>
      <c r="BI10" s="624"/>
      <c r="BJ10" s="624"/>
      <c r="BK10" s="624"/>
      <c r="BL10" s="624"/>
      <c r="BM10" s="624"/>
      <c r="BN10" s="625"/>
      <c r="BO10" s="683">
        <v>0.9</v>
      </c>
      <c r="BP10" s="683"/>
      <c r="BQ10" s="683"/>
      <c r="BR10" s="683"/>
      <c r="BS10" s="629" t="s">
        <v>128</v>
      </c>
      <c r="BT10" s="624"/>
      <c r="BU10" s="624"/>
      <c r="BV10" s="624"/>
      <c r="BW10" s="624"/>
      <c r="BX10" s="624"/>
      <c r="BY10" s="624"/>
      <c r="BZ10" s="624"/>
      <c r="CA10" s="624"/>
      <c r="CB10" s="664"/>
      <c r="CD10" s="665" t="s">
        <v>246</v>
      </c>
      <c r="CE10" s="662"/>
      <c r="CF10" s="662"/>
      <c r="CG10" s="662"/>
      <c r="CH10" s="662"/>
      <c r="CI10" s="662"/>
      <c r="CJ10" s="662"/>
      <c r="CK10" s="662"/>
      <c r="CL10" s="662"/>
      <c r="CM10" s="662"/>
      <c r="CN10" s="662"/>
      <c r="CO10" s="662"/>
      <c r="CP10" s="662"/>
      <c r="CQ10" s="663"/>
      <c r="CR10" s="621" t="s">
        <v>174</v>
      </c>
      <c r="CS10" s="624"/>
      <c r="CT10" s="624"/>
      <c r="CU10" s="624"/>
      <c r="CV10" s="624"/>
      <c r="CW10" s="624"/>
      <c r="CX10" s="624"/>
      <c r="CY10" s="625"/>
      <c r="CZ10" s="683" t="s">
        <v>174</v>
      </c>
      <c r="DA10" s="683"/>
      <c r="DB10" s="683"/>
      <c r="DC10" s="683"/>
      <c r="DD10" s="629" t="s">
        <v>128</v>
      </c>
      <c r="DE10" s="624"/>
      <c r="DF10" s="624"/>
      <c r="DG10" s="624"/>
      <c r="DH10" s="624"/>
      <c r="DI10" s="624"/>
      <c r="DJ10" s="624"/>
      <c r="DK10" s="624"/>
      <c r="DL10" s="624"/>
      <c r="DM10" s="624"/>
      <c r="DN10" s="624"/>
      <c r="DO10" s="624"/>
      <c r="DP10" s="625"/>
      <c r="DQ10" s="629" t="s">
        <v>128</v>
      </c>
      <c r="DR10" s="624"/>
      <c r="DS10" s="624"/>
      <c r="DT10" s="624"/>
      <c r="DU10" s="624"/>
      <c r="DV10" s="624"/>
      <c r="DW10" s="624"/>
      <c r="DX10" s="624"/>
      <c r="DY10" s="624"/>
      <c r="DZ10" s="624"/>
      <c r="EA10" s="624"/>
      <c r="EB10" s="624"/>
      <c r="EC10" s="664"/>
    </row>
    <row r="11" spans="2:143" ht="11.25" customHeight="1" x14ac:dyDescent="0.15">
      <c r="B11" s="618" t="s">
        <v>247</v>
      </c>
      <c r="C11" s="619"/>
      <c r="D11" s="619"/>
      <c r="E11" s="619"/>
      <c r="F11" s="619"/>
      <c r="G11" s="619"/>
      <c r="H11" s="619"/>
      <c r="I11" s="619"/>
      <c r="J11" s="619"/>
      <c r="K11" s="619"/>
      <c r="L11" s="619"/>
      <c r="M11" s="619"/>
      <c r="N11" s="619"/>
      <c r="O11" s="619"/>
      <c r="P11" s="619"/>
      <c r="Q11" s="620"/>
      <c r="R11" s="621" t="s">
        <v>128</v>
      </c>
      <c r="S11" s="624"/>
      <c r="T11" s="624"/>
      <c r="U11" s="624"/>
      <c r="V11" s="624"/>
      <c r="W11" s="624"/>
      <c r="X11" s="624"/>
      <c r="Y11" s="625"/>
      <c r="Z11" s="683" t="s">
        <v>128</v>
      </c>
      <c r="AA11" s="683"/>
      <c r="AB11" s="683"/>
      <c r="AC11" s="683"/>
      <c r="AD11" s="684" t="s">
        <v>128</v>
      </c>
      <c r="AE11" s="684"/>
      <c r="AF11" s="684"/>
      <c r="AG11" s="684"/>
      <c r="AH11" s="684"/>
      <c r="AI11" s="684"/>
      <c r="AJ11" s="684"/>
      <c r="AK11" s="684"/>
      <c r="AL11" s="626" t="s">
        <v>128</v>
      </c>
      <c r="AM11" s="627"/>
      <c r="AN11" s="627"/>
      <c r="AO11" s="685"/>
      <c r="AP11" s="618" t="s">
        <v>248</v>
      </c>
      <c r="AQ11" s="619"/>
      <c r="AR11" s="619"/>
      <c r="AS11" s="619"/>
      <c r="AT11" s="619"/>
      <c r="AU11" s="619"/>
      <c r="AV11" s="619"/>
      <c r="AW11" s="619"/>
      <c r="AX11" s="619"/>
      <c r="AY11" s="619"/>
      <c r="AZ11" s="619"/>
      <c r="BA11" s="619"/>
      <c r="BB11" s="619"/>
      <c r="BC11" s="619"/>
      <c r="BD11" s="619"/>
      <c r="BE11" s="619"/>
      <c r="BF11" s="620"/>
      <c r="BG11" s="621">
        <v>15585</v>
      </c>
      <c r="BH11" s="624"/>
      <c r="BI11" s="624"/>
      <c r="BJ11" s="624"/>
      <c r="BK11" s="624"/>
      <c r="BL11" s="624"/>
      <c r="BM11" s="624"/>
      <c r="BN11" s="625"/>
      <c r="BO11" s="683">
        <v>0.7</v>
      </c>
      <c r="BP11" s="683"/>
      <c r="BQ11" s="683"/>
      <c r="BR11" s="683"/>
      <c r="BS11" s="629" t="s">
        <v>128</v>
      </c>
      <c r="BT11" s="624"/>
      <c r="BU11" s="624"/>
      <c r="BV11" s="624"/>
      <c r="BW11" s="624"/>
      <c r="BX11" s="624"/>
      <c r="BY11" s="624"/>
      <c r="BZ11" s="624"/>
      <c r="CA11" s="624"/>
      <c r="CB11" s="664"/>
      <c r="CD11" s="665" t="s">
        <v>249</v>
      </c>
      <c r="CE11" s="662"/>
      <c r="CF11" s="662"/>
      <c r="CG11" s="662"/>
      <c r="CH11" s="662"/>
      <c r="CI11" s="662"/>
      <c r="CJ11" s="662"/>
      <c r="CK11" s="662"/>
      <c r="CL11" s="662"/>
      <c r="CM11" s="662"/>
      <c r="CN11" s="662"/>
      <c r="CO11" s="662"/>
      <c r="CP11" s="662"/>
      <c r="CQ11" s="663"/>
      <c r="CR11" s="621">
        <v>41822</v>
      </c>
      <c r="CS11" s="624"/>
      <c r="CT11" s="624"/>
      <c r="CU11" s="624"/>
      <c r="CV11" s="624"/>
      <c r="CW11" s="624"/>
      <c r="CX11" s="624"/>
      <c r="CY11" s="625"/>
      <c r="CZ11" s="683">
        <v>0.4</v>
      </c>
      <c r="DA11" s="683"/>
      <c r="DB11" s="683"/>
      <c r="DC11" s="683"/>
      <c r="DD11" s="629">
        <v>297</v>
      </c>
      <c r="DE11" s="624"/>
      <c r="DF11" s="624"/>
      <c r="DG11" s="624"/>
      <c r="DH11" s="624"/>
      <c r="DI11" s="624"/>
      <c r="DJ11" s="624"/>
      <c r="DK11" s="624"/>
      <c r="DL11" s="624"/>
      <c r="DM11" s="624"/>
      <c r="DN11" s="624"/>
      <c r="DO11" s="624"/>
      <c r="DP11" s="625"/>
      <c r="DQ11" s="629">
        <v>27008</v>
      </c>
      <c r="DR11" s="624"/>
      <c r="DS11" s="624"/>
      <c r="DT11" s="624"/>
      <c r="DU11" s="624"/>
      <c r="DV11" s="624"/>
      <c r="DW11" s="624"/>
      <c r="DX11" s="624"/>
      <c r="DY11" s="624"/>
      <c r="DZ11" s="624"/>
      <c r="EA11" s="624"/>
      <c r="EB11" s="624"/>
      <c r="EC11" s="664"/>
    </row>
    <row r="12" spans="2:143" ht="11.25" customHeight="1" x14ac:dyDescent="0.15">
      <c r="B12" s="618" t="s">
        <v>250</v>
      </c>
      <c r="C12" s="619"/>
      <c r="D12" s="619"/>
      <c r="E12" s="619"/>
      <c r="F12" s="619"/>
      <c r="G12" s="619"/>
      <c r="H12" s="619"/>
      <c r="I12" s="619"/>
      <c r="J12" s="619"/>
      <c r="K12" s="619"/>
      <c r="L12" s="619"/>
      <c r="M12" s="619"/>
      <c r="N12" s="619"/>
      <c r="O12" s="619"/>
      <c r="P12" s="619"/>
      <c r="Q12" s="620"/>
      <c r="R12" s="621">
        <v>342910</v>
      </c>
      <c r="S12" s="624"/>
      <c r="T12" s="624"/>
      <c r="U12" s="624"/>
      <c r="V12" s="624"/>
      <c r="W12" s="624"/>
      <c r="X12" s="624"/>
      <c r="Y12" s="625"/>
      <c r="Z12" s="683">
        <v>3</v>
      </c>
      <c r="AA12" s="683"/>
      <c r="AB12" s="683"/>
      <c r="AC12" s="683"/>
      <c r="AD12" s="684">
        <v>342910</v>
      </c>
      <c r="AE12" s="684"/>
      <c r="AF12" s="684"/>
      <c r="AG12" s="684"/>
      <c r="AH12" s="684"/>
      <c r="AI12" s="684"/>
      <c r="AJ12" s="684"/>
      <c r="AK12" s="684"/>
      <c r="AL12" s="626">
        <v>7.3</v>
      </c>
      <c r="AM12" s="627"/>
      <c r="AN12" s="627"/>
      <c r="AO12" s="685"/>
      <c r="AP12" s="618" t="s">
        <v>251</v>
      </c>
      <c r="AQ12" s="619"/>
      <c r="AR12" s="619"/>
      <c r="AS12" s="619"/>
      <c r="AT12" s="619"/>
      <c r="AU12" s="619"/>
      <c r="AV12" s="619"/>
      <c r="AW12" s="619"/>
      <c r="AX12" s="619"/>
      <c r="AY12" s="619"/>
      <c r="AZ12" s="619"/>
      <c r="BA12" s="619"/>
      <c r="BB12" s="619"/>
      <c r="BC12" s="619"/>
      <c r="BD12" s="619"/>
      <c r="BE12" s="619"/>
      <c r="BF12" s="620"/>
      <c r="BG12" s="621">
        <v>766294</v>
      </c>
      <c r="BH12" s="624"/>
      <c r="BI12" s="624"/>
      <c r="BJ12" s="624"/>
      <c r="BK12" s="624"/>
      <c r="BL12" s="624"/>
      <c r="BM12" s="624"/>
      <c r="BN12" s="625"/>
      <c r="BO12" s="683">
        <v>36</v>
      </c>
      <c r="BP12" s="683"/>
      <c r="BQ12" s="683"/>
      <c r="BR12" s="683"/>
      <c r="BS12" s="629" t="s">
        <v>128</v>
      </c>
      <c r="BT12" s="624"/>
      <c r="BU12" s="624"/>
      <c r="BV12" s="624"/>
      <c r="BW12" s="624"/>
      <c r="BX12" s="624"/>
      <c r="BY12" s="624"/>
      <c r="BZ12" s="624"/>
      <c r="CA12" s="624"/>
      <c r="CB12" s="664"/>
      <c r="CD12" s="665" t="s">
        <v>252</v>
      </c>
      <c r="CE12" s="662"/>
      <c r="CF12" s="662"/>
      <c r="CG12" s="662"/>
      <c r="CH12" s="662"/>
      <c r="CI12" s="662"/>
      <c r="CJ12" s="662"/>
      <c r="CK12" s="662"/>
      <c r="CL12" s="662"/>
      <c r="CM12" s="662"/>
      <c r="CN12" s="662"/>
      <c r="CO12" s="662"/>
      <c r="CP12" s="662"/>
      <c r="CQ12" s="663"/>
      <c r="CR12" s="621">
        <v>45535</v>
      </c>
      <c r="CS12" s="624"/>
      <c r="CT12" s="624"/>
      <c r="CU12" s="624"/>
      <c r="CV12" s="624"/>
      <c r="CW12" s="624"/>
      <c r="CX12" s="624"/>
      <c r="CY12" s="625"/>
      <c r="CZ12" s="683">
        <v>0.4</v>
      </c>
      <c r="DA12" s="683"/>
      <c r="DB12" s="683"/>
      <c r="DC12" s="683"/>
      <c r="DD12" s="629">
        <v>1120</v>
      </c>
      <c r="DE12" s="624"/>
      <c r="DF12" s="624"/>
      <c r="DG12" s="624"/>
      <c r="DH12" s="624"/>
      <c r="DI12" s="624"/>
      <c r="DJ12" s="624"/>
      <c r="DK12" s="624"/>
      <c r="DL12" s="624"/>
      <c r="DM12" s="624"/>
      <c r="DN12" s="624"/>
      <c r="DO12" s="624"/>
      <c r="DP12" s="625"/>
      <c r="DQ12" s="629">
        <v>36224</v>
      </c>
      <c r="DR12" s="624"/>
      <c r="DS12" s="624"/>
      <c r="DT12" s="624"/>
      <c r="DU12" s="624"/>
      <c r="DV12" s="624"/>
      <c r="DW12" s="624"/>
      <c r="DX12" s="624"/>
      <c r="DY12" s="624"/>
      <c r="DZ12" s="624"/>
      <c r="EA12" s="624"/>
      <c r="EB12" s="624"/>
      <c r="EC12" s="664"/>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128</v>
      </c>
      <c r="S13" s="624"/>
      <c r="T13" s="624"/>
      <c r="U13" s="624"/>
      <c r="V13" s="624"/>
      <c r="W13" s="624"/>
      <c r="X13" s="624"/>
      <c r="Y13" s="625"/>
      <c r="Z13" s="683" t="s">
        <v>128</v>
      </c>
      <c r="AA13" s="683"/>
      <c r="AB13" s="683"/>
      <c r="AC13" s="683"/>
      <c r="AD13" s="684" t="s">
        <v>128</v>
      </c>
      <c r="AE13" s="684"/>
      <c r="AF13" s="684"/>
      <c r="AG13" s="684"/>
      <c r="AH13" s="684"/>
      <c r="AI13" s="684"/>
      <c r="AJ13" s="684"/>
      <c r="AK13" s="684"/>
      <c r="AL13" s="626" t="s">
        <v>128</v>
      </c>
      <c r="AM13" s="627"/>
      <c r="AN13" s="627"/>
      <c r="AO13" s="685"/>
      <c r="AP13" s="618" t="s">
        <v>254</v>
      </c>
      <c r="AQ13" s="619"/>
      <c r="AR13" s="619"/>
      <c r="AS13" s="619"/>
      <c r="AT13" s="619"/>
      <c r="AU13" s="619"/>
      <c r="AV13" s="619"/>
      <c r="AW13" s="619"/>
      <c r="AX13" s="619"/>
      <c r="AY13" s="619"/>
      <c r="AZ13" s="619"/>
      <c r="BA13" s="619"/>
      <c r="BB13" s="619"/>
      <c r="BC13" s="619"/>
      <c r="BD13" s="619"/>
      <c r="BE13" s="619"/>
      <c r="BF13" s="620"/>
      <c r="BG13" s="621">
        <v>766294</v>
      </c>
      <c r="BH13" s="624"/>
      <c r="BI13" s="624"/>
      <c r="BJ13" s="624"/>
      <c r="BK13" s="624"/>
      <c r="BL13" s="624"/>
      <c r="BM13" s="624"/>
      <c r="BN13" s="625"/>
      <c r="BO13" s="683">
        <v>36</v>
      </c>
      <c r="BP13" s="683"/>
      <c r="BQ13" s="683"/>
      <c r="BR13" s="683"/>
      <c r="BS13" s="629" t="s">
        <v>128</v>
      </c>
      <c r="BT13" s="624"/>
      <c r="BU13" s="624"/>
      <c r="BV13" s="624"/>
      <c r="BW13" s="624"/>
      <c r="BX13" s="624"/>
      <c r="BY13" s="624"/>
      <c r="BZ13" s="624"/>
      <c r="CA13" s="624"/>
      <c r="CB13" s="664"/>
      <c r="CD13" s="665" t="s">
        <v>255</v>
      </c>
      <c r="CE13" s="662"/>
      <c r="CF13" s="662"/>
      <c r="CG13" s="662"/>
      <c r="CH13" s="662"/>
      <c r="CI13" s="662"/>
      <c r="CJ13" s="662"/>
      <c r="CK13" s="662"/>
      <c r="CL13" s="662"/>
      <c r="CM13" s="662"/>
      <c r="CN13" s="662"/>
      <c r="CO13" s="662"/>
      <c r="CP13" s="662"/>
      <c r="CQ13" s="663"/>
      <c r="CR13" s="621">
        <v>952715</v>
      </c>
      <c r="CS13" s="624"/>
      <c r="CT13" s="624"/>
      <c r="CU13" s="624"/>
      <c r="CV13" s="624"/>
      <c r="CW13" s="624"/>
      <c r="CX13" s="624"/>
      <c r="CY13" s="625"/>
      <c r="CZ13" s="683">
        <v>8.9</v>
      </c>
      <c r="DA13" s="683"/>
      <c r="DB13" s="683"/>
      <c r="DC13" s="683"/>
      <c r="DD13" s="629">
        <v>218327</v>
      </c>
      <c r="DE13" s="624"/>
      <c r="DF13" s="624"/>
      <c r="DG13" s="624"/>
      <c r="DH13" s="624"/>
      <c r="DI13" s="624"/>
      <c r="DJ13" s="624"/>
      <c r="DK13" s="624"/>
      <c r="DL13" s="624"/>
      <c r="DM13" s="624"/>
      <c r="DN13" s="624"/>
      <c r="DO13" s="624"/>
      <c r="DP13" s="625"/>
      <c r="DQ13" s="629">
        <v>671527</v>
      </c>
      <c r="DR13" s="624"/>
      <c r="DS13" s="624"/>
      <c r="DT13" s="624"/>
      <c r="DU13" s="624"/>
      <c r="DV13" s="624"/>
      <c r="DW13" s="624"/>
      <c r="DX13" s="624"/>
      <c r="DY13" s="624"/>
      <c r="DZ13" s="624"/>
      <c r="EA13" s="624"/>
      <c r="EB13" s="624"/>
      <c r="EC13" s="664"/>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128</v>
      </c>
      <c r="S14" s="624"/>
      <c r="T14" s="624"/>
      <c r="U14" s="624"/>
      <c r="V14" s="624"/>
      <c r="W14" s="624"/>
      <c r="X14" s="624"/>
      <c r="Y14" s="625"/>
      <c r="Z14" s="683" t="s">
        <v>128</v>
      </c>
      <c r="AA14" s="683"/>
      <c r="AB14" s="683"/>
      <c r="AC14" s="683"/>
      <c r="AD14" s="684" t="s">
        <v>174</v>
      </c>
      <c r="AE14" s="684"/>
      <c r="AF14" s="684"/>
      <c r="AG14" s="684"/>
      <c r="AH14" s="684"/>
      <c r="AI14" s="684"/>
      <c r="AJ14" s="684"/>
      <c r="AK14" s="684"/>
      <c r="AL14" s="626" t="s">
        <v>128</v>
      </c>
      <c r="AM14" s="627"/>
      <c r="AN14" s="627"/>
      <c r="AO14" s="685"/>
      <c r="AP14" s="618" t="s">
        <v>257</v>
      </c>
      <c r="AQ14" s="619"/>
      <c r="AR14" s="619"/>
      <c r="AS14" s="619"/>
      <c r="AT14" s="619"/>
      <c r="AU14" s="619"/>
      <c r="AV14" s="619"/>
      <c r="AW14" s="619"/>
      <c r="AX14" s="619"/>
      <c r="AY14" s="619"/>
      <c r="AZ14" s="619"/>
      <c r="BA14" s="619"/>
      <c r="BB14" s="619"/>
      <c r="BC14" s="619"/>
      <c r="BD14" s="619"/>
      <c r="BE14" s="619"/>
      <c r="BF14" s="620"/>
      <c r="BG14" s="621">
        <v>43976</v>
      </c>
      <c r="BH14" s="624"/>
      <c r="BI14" s="624"/>
      <c r="BJ14" s="624"/>
      <c r="BK14" s="624"/>
      <c r="BL14" s="624"/>
      <c r="BM14" s="624"/>
      <c r="BN14" s="625"/>
      <c r="BO14" s="683">
        <v>2.1</v>
      </c>
      <c r="BP14" s="683"/>
      <c r="BQ14" s="683"/>
      <c r="BR14" s="683"/>
      <c r="BS14" s="629" t="s">
        <v>128</v>
      </c>
      <c r="BT14" s="624"/>
      <c r="BU14" s="624"/>
      <c r="BV14" s="624"/>
      <c r="BW14" s="624"/>
      <c r="BX14" s="624"/>
      <c r="BY14" s="624"/>
      <c r="BZ14" s="624"/>
      <c r="CA14" s="624"/>
      <c r="CB14" s="664"/>
      <c r="CD14" s="665" t="s">
        <v>258</v>
      </c>
      <c r="CE14" s="662"/>
      <c r="CF14" s="662"/>
      <c r="CG14" s="662"/>
      <c r="CH14" s="662"/>
      <c r="CI14" s="662"/>
      <c r="CJ14" s="662"/>
      <c r="CK14" s="662"/>
      <c r="CL14" s="662"/>
      <c r="CM14" s="662"/>
      <c r="CN14" s="662"/>
      <c r="CO14" s="662"/>
      <c r="CP14" s="662"/>
      <c r="CQ14" s="663"/>
      <c r="CR14" s="621">
        <v>335228</v>
      </c>
      <c r="CS14" s="624"/>
      <c r="CT14" s="624"/>
      <c r="CU14" s="624"/>
      <c r="CV14" s="624"/>
      <c r="CW14" s="624"/>
      <c r="CX14" s="624"/>
      <c r="CY14" s="625"/>
      <c r="CZ14" s="683">
        <v>3.1</v>
      </c>
      <c r="DA14" s="683"/>
      <c r="DB14" s="683"/>
      <c r="DC14" s="683"/>
      <c r="DD14" s="629">
        <v>19505</v>
      </c>
      <c r="DE14" s="624"/>
      <c r="DF14" s="624"/>
      <c r="DG14" s="624"/>
      <c r="DH14" s="624"/>
      <c r="DI14" s="624"/>
      <c r="DJ14" s="624"/>
      <c r="DK14" s="624"/>
      <c r="DL14" s="624"/>
      <c r="DM14" s="624"/>
      <c r="DN14" s="624"/>
      <c r="DO14" s="624"/>
      <c r="DP14" s="625"/>
      <c r="DQ14" s="629">
        <v>328035</v>
      </c>
      <c r="DR14" s="624"/>
      <c r="DS14" s="624"/>
      <c r="DT14" s="624"/>
      <c r="DU14" s="624"/>
      <c r="DV14" s="624"/>
      <c r="DW14" s="624"/>
      <c r="DX14" s="624"/>
      <c r="DY14" s="624"/>
      <c r="DZ14" s="624"/>
      <c r="EA14" s="624"/>
      <c r="EB14" s="624"/>
      <c r="EC14" s="664"/>
    </row>
    <row r="15" spans="2:143" ht="11.25" customHeight="1" x14ac:dyDescent="0.15">
      <c r="B15" s="618" t="s">
        <v>259</v>
      </c>
      <c r="C15" s="619"/>
      <c r="D15" s="619"/>
      <c r="E15" s="619"/>
      <c r="F15" s="619"/>
      <c r="G15" s="619"/>
      <c r="H15" s="619"/>
      <c r="I15" s="619"/>
      <c r="J15" s="619"/>
      <c r="K15" s="619"/>
      <c r="L15" s="619"/>
      <c r="M15" s="619"/>
      <c r="N15" s="619"/>
      <c r="O15" s="619"/>
      <c r="P15" s="619"/>
      <c r="Q15" s="620"/>
      <c r="R15" s="621">
        <v>19778</v>
      </c>
      <c r="S15" s="624"/>
      <c r="T15" s="624"/>
      <c r="U15" s="624"/>
      <c r="V15" s="624"/>
      <c r="W15" s="624"/>
      <c r="X15" s="624"/>
      <c r="Y15" s="625"/>
      <c r="Z15" s="683">
        <v>0.2</v>
      </c>
      <c r="AA15" s="683"/>
      <c r="AB15" s="683"/>
      <c r="AC15" s="683"/>
      <c r="AD15" s="684">
        <v>19778</v>
      </c>
      <c r="AE15" s="684"/>
      <c r="AF15" s="684"/>
      <c r="AG15" s="684"/>
      <c r="AH15" s="684"/>
      <c r="AI15" s="684"/>
      <c r="AJ15" s="684"/>
      <c r="AK15" s="684"/>
      <c r="AL15" s="626">
        <v>0.4</v>
      </c>
      <c r="AM15" s="627"/>
      <c r="AN15" s="627"/>
      <c r="AO15" s="685"/>
      <c r="AP15" s="618" t="s">
        <v>260</v>
      </c>
      <c r="AQ15" s="619"/>
      <c r="AR15" s="619"/>
      <c r="AS15" s="619"/>
      <c r="AT15" s="619"/>
      <c r="AU15" s="619"/>
      <c r="AV15" s="619"/>
      <c r="AW15" s="619"/>
      <c r="AX15" s="619"/>
      <c r="AY15" s="619"/>
      <c r="AZ15" s="619"/>
      <c r="BA15" s="619"/>
      <c r="BB15" s="619"/>
      <c r="BC15" s="619"/>
      <c r="BD15" s="619"/>
      <c r="BE15" s="619"/>
      <c r="BF15" s="620"/>
      <c r="BG15" s="621">
        <v>56139</v>
      </c>
      <c r="BH15" s="624"/>
      <c r="BI15" s="624"/>
      <c r="BJ15" s="624"/>
      <c r="BK15" s="624"/>
      <c r="BL15" s="624"/>
      <c r="BM15" s="624"/>
      <c r="BN15" s="625"/>
      <c r="BO15" s="683">
        <v>2.6</v>
      </c>
      <c r="BP15" s="683"/>
      <c r="BQ15" s="683"/>
      <c r="BR15" s="683"/>
      <c r="BS15" s="629" t="s">
        <v>128</v>
      </c>
      <c r="BT15" s="624"/>
      <c r="BU15" s="624"/>
      <c r="BV15" s="624"/>
      <c r="BW15" s="624"/>
      <c r="BX15" s="624"/>
      <c r="BY15" s="624"/>
      <c r="BZ15" s="624"/>
      <c r="CA15" s="624"/>
      <c r="CB15" s="664"/>
      <c r="CD15" s="665" t="s">
        <v>261</v>
      </c>
      <c r="CE15" s="662"/>
      <c r="CF15" s="662"/>
      <c r="CG15" s="662"/>
      <c r="CH15" s="662"/>
      <c r="CI15" s="662"/>
      <c r="CJ15" s="662"/>
      <c r="CK15" s="662"/>
      <c r="CL15" s="662"/>
      <c r="CM15" s="662"/>
      <c r="CN15" s="662"/>
      <c r="CO15" s="662"/>
      <c r="CP15" s="662"/>
      <c r="CQ15" s="663"/>
      <c r="CR15" s="621">
        <v>3670832</v>
      </c>
      <c r="CS15" s="624"/>
      <c r="CT15" s="624"/>
      <c r="CU15" s="624"/>
      <c r="CV15" s="624"/>
      <c r="CW15" s="624"/>
      <c r="CX15" s="624"/>
      <c r="CY15" s="625"/>
      <c r="CZ15" s="683">
        <v>34.200000000000003</v>
      </c>
      <c r="DA15" s="683"/>
      <c r="DB15" s="683"/>
      <c r="DC15" s="683"/>
      <c r="DD15" s="629">
        <v>2727017</v>
      </c>
      <c r="DE15" s="624"/>
      <c r="DF15" s="624"/>
      <c r="DG15" s="624"/>
      <c r="DH15" s="624"/>
      <c r="DI15" s="624"/>
      <c r="DJ15" s="624"/>
      <c r="DK15" s="624"/>
      <c r="DL15" s="624"/>
      <c r="DM15" s="624"/>
      <c r="DN15" s="624"/>
      <c r="DO15" s="624"/>
      <c r="DP15" s="625"/>
      <c r="DQ15" s="629">
        <v>859087</v>
      </c>
      <c r="DR15" s="624"/>
      <c r="DS15" s="624"/>
      <c r="DT15" s="624"/>
      <c r="DU15" s="624"/>
      <c r="DV15" s="624"/>
      <c r="DW15" s="624"/>
      <c r="DX15" s="624"/>
      <c r="DY15" s="624"/>
      <c r="DZ15" s="624"/>
      <c r="EA15" s="624"/>
      <c r="EB15" s="624"/>
      <c r="EC15" s="664"/>
    </row>
    <row r="16" spans="2:143" ht="11.25" customHeight="1" x14ac:dyDescent="0.15">
      <c r="B16" s="618" t="s">
        <v>262</v>
      </c>
      <c r="C16" s="619"/>
      <c r="D16" s="619"/>
      <c r="E16" s="619"/>
      <c r="F16" s="619"/>
      <c r="G16" s="619"/>
      <c r="H16" s="619"/>
      <c r="I16" s="619"/>
      <c r="J16" s="619"/>
      <c r="K16" s="619"/>
      <c r="L16" s="619"/>
      <c r="M16" s="619"/>
      <c r="N16" s="619"/>
      <c r="O16" s="619"/>
      <c r="P16" s="619"/>
      <c r="Q16" s="620"/>
      <c r="R16" s="621" t="s">
        <v>128</v>
      </c>
      <c r="S16" s="624"/>
      <c r="T16" s="624"/>
      <c r="U16" s="624"/>
      <c r="V16" s="624"/>
      <c r="W16" s="624"/>
      <c r="X16" s="624"/>
      <c r="Y16" s="625"/>
      <c r="Z16" s="683" t="s">
        <v>128</v>
      </c>
      <c r="AA16" s="683"/>
      <c r="AB16" s="683"/>
      <c r="AC16" s="683"/>
      <c r="AD16" s="684" t="s">
        <v>174</v>
      </c>
      <c r="AE16" s="684"/>
      <c r="AF16" s="684"/>
      <c r="AG16" s="684"/>
      <c r="AH16" s="684"/>
      <c r="AI16" s="684"/>
      <c r="AJ16" s="684"/>
      <c r="AK16" s="684"/>
      <c r="AL16" s="626" t="s">
        <v>174</v>
      </c>
      <c r="AM16" s="627"/>
      <c r="AN16" s="627"/>
      <c r="AO16" s="685"/>
      <c r="AP16" s="618" t="s">
        <v>263</v>
      </c>
      <c r="AQ16" s="619"/>
      <c r="AR16" s="619"/>
      <c r="AS16" s="619"/>
      <c r="AT16" s="619"/>
      <c r="AU16" s="619"/>
      <c r="AV16" s="619"/>
      <c r="AW16" s="619"/>
      <c r="AX16" s="619"/>
      <c r="AY16" s="619"/>
      <c r="AZ16" s="619"/>
      <c r="BA16" s="619"/>
      <c r="BB16" s="619"/>
      <c r="BC16" s="619"/>
      <c r="BD16" s="619"/>
      <c r="BE16" s="619"/>
      <c r="BF16" s="620"/>
      <c r="BG16" s="621" t="s">
        <v>128</v>
      </c>
      <c r="BH16" s="624"/>
      <c r="BI16" s="624"/>
      <c r="BJ16" s="624"/>
      <c r="BK16" s="624"/>
      <c r="BL16" s="624"/>
      <c r="BM16" s="624"/>
      <c r="BN16" s="625"/>
      <c r="BO16" s="683" t="s">
        <v>128</v>
      </c>
      <c r="BP16" s="683"/>
      <c r="BQ16" s="683"/>
      <c r="BR16" s="683"/>
      <c r="BS16" s="629" t="s">
        <v>174</v>
      </c>
      <c r="BT16" s="624"/>
      <c r="BU16" s="624"/>
      <c r="BV16" s="624"/>
      <c r="BW16" s="624"/>
      <c r="BX16" s="624"/>
      <c r="BY16" s="624"/>
      <c r="BZ16" s="624"/>
      <c r="CA16" s="624"/>
      <c r="CB16" s="664"/>
      <c r="CD16" s="665" t="s">
        <v>264</v>
      </c>
      <c r="CE16" s="662"/>
      <c r="CF16" s="662"/>
      <c r="CG16" s="662"/>
      <c r="CH16" s="662"/>
      <c r="CI16" s="662"/>
      <c r="CJ16" s="662"/>
      <c r="CK16" s="662"/>
      <c r="CL16" s="662"/>
      <c r="CM16" s="662"/>
      <c r="CN16" s="662"/>
      <c r="CO16" s="662"/>
      <c r="CP16" s="662"/>
      <c r="CQ16" s="663"/>
      <c r="CR16" s="621">
        <v>58568</v>
      </c>
      <c r="CS16" s="624"/>
      <c r="CT16" s="624"/>
      <c r="CU16" s="624"/>
      <c r="CV16" s="624"/>
      <c r="CW16" s="624"/>
      <c r="CX16" s="624"/>
      <c r="CY16" s="625"/>
      <c r="CZ16" s="683">
        <v>0.5</v>
      </c>
      <c r="DA16" s="683"/>
      <c r="DB16" s="683"/>
      <c r="DC16" s="683"/>
      <c r="DD16" s="629" t="s">
        <v>128</v>
      </c>
      <c r="DE16" s="624"/>
      <c r="DF16" s="624"/>
      <c r="DG16" s="624"/>
      <c r="DH16" s="624"/>
      <c r="DI16" s="624"/>
      <c r="DJ16" s="624"/>
      <c r="DK16" s="624"/>
      <c r="DL16" s="624"/>
      <c r="DM16" s="624"/>
      <c r="DN16" s="624"/>
      <c r="DO16" s="624"/>
      <c r="DP16" s="625"/>
      <c r="DQ16" s="629">
        <v>8928</v>
      </c>
      <c r="DR16" s="624"/>
      <c r="DS16" s="624"/>
      <c r="DT16" s="624"/>
      <c r="DU16" s="624"/>
      <c r="DV16" s="624"/>
      <c r="DW16" s="624"/>
      <c r="DX16" s="624"/>
      <c r="DY16" s="624"/>
      <c r="DZ16" s="624"/>
      <c r="EA16" s="624"/>
      <c r="EB16" s="624"/>
      <c r="EC16" s="664"/>
    </row>
    <row r="17" spans="2:133" ht="11.25" customHeight="1" x14ac:dyDescent="0.15">
      <c r="B17" s="618" t="s">
        <v>265</v>
      </c>
      <c r="C17" s="619"/>
      <c r="D17" s="619"/>
      <c r="E17" s="619"/>
      <c r="F17" s="619"/>
      <c r="G17" s="619"/>
      <c r="H17" s="619"/>
      <c r="I17" s="619"/>
      <c r="J17" s="619"/>
      <c r="K17" s="619"/>
      <c r="L17" s="619"/>
      <c r="M17" s="619"/>
      <c r="N17" s="619"/>
      <c r="O17" s="619"/>
      <c r="P17" s="619"/>
      <c r="Q17" s="620"/>
      <c r="R17" s="621">
        <v>23520</v>
      </c>
      <c r="S17" s="624"/>
      <c r="T17" s="624"/>
      <c r="U17" s="624"/>
      <c r="V17" s="624"/>
      <c r="W17" s="624"/>
      <c r="X17" s="624"/>
      <c r="Y17" s="625"/>
      <c r="Z17" s="683">
        <v>0.2</v>
      </c>
      <c r="AA17" s="683"/>
      <c r="AB17" s="683"/>
      <c r="AC17" s="683"/>
      <c r="AD17" s="684">
        <v>23520</v>
      </c>
      <c r="AE17" s="684"/>
      <c r="AF17" s="684"/>
      <c r="AG17" s="684"/>
      <c r="AH17" s="684"/>
      <c r="AI17" s="684"/>
      <c r="AJ17" s="684"/>
      <c r="AK17" s="684"/>
      <c r="AL17" s="626">
        <v>0.5</v>
      </c>
      <c r="AM17" s="627"/>
      <c r="AN17" s="627"/>
      <c r="AO17" s="685"/>
      <c r="AP17" s="618" t="s">
        <v>266</v>
      </c>
      <c r="AQ17" s="619"/>
      <c r="AR17" s="619"/>
      <c r="AS17" s="619"/>
      <c r="AT17" s="619"/>
      <c r="AU17" s="619"/>
      <c r="AV17" s="619"/>
      <c r="AW17" s="619"/>
      <c r="AX17" s="619"/>
      <c r="AY17" s="619"/>
      <c r="AZ17" s="619"/>
      <c r="BA17" s="619"/>
      <c r="BB17" s="619"/>
      <c r="BC17" s="619"/>
      <c r="BD17" s="619"/>
      <c r="BE17" s="619"/>
      <c r="BF17" s="620"/>
      <c r="BG17" s="621" t="s">
        <v>128</v>
      </c>
      <c r="BH17" s="624"/>
      <c r="BI17" s="624"/>
      <c r="BJ17" s="624"/>
      <c r="BK17" s="624"/>
      <c r="BL17" s="624"/>
      <c r="BM17" s="624"/>
      <c r="BN17" s="625"/>
      <c r="BO17" s="683" t="s">
        <v>128</v>
      </c>
      <c r="BP17" s="683"/>
      <c r="BQ17" s="683"/>
      <c r="BR17" s="683"/>
      <c r="BS17" s="629" t="s">
        <v>128</v>
      </c>
      <c r="BT17" s="624"/>
      <c r="BU17" s="624"/>
      <c r="BV17" s="624"/>
      <c r="BW17" s="624"/>
      <c r="BX17" s="624"/>
      <c r="BY17" s="624"/>
      <c r="BZ17" s="624"/>
      <c r="CA17" s="624"/>
      <c r="CB17" s="664"/>
      <c r="CD17" s="665" t="s">
        <v>267</v>
      </c>
      <c r="CE17" s="662"/>
      <c r="CF17" s="662"/>
      <c r="CG17" s="662"/>
      <c r="CH17" s="662"/>
      <c r="CI17" s="662"/>
      <c r="CJ17" s="662"/>
      <c r="CK17" s="662"/>
      <c r="CL17" s="662"/>
      <c r="CM17" s="662"/>
      <c r="CN17" s="662"/>
      <c r="CO17" s="662"/>
      <c r="CP17" s="662"/>
      <c r="CQ17" s="663"/>
      <c r="CR17" s="621">
        <v>514762</v>
      </c>
      <c r="CS17" s="624"/>
      <c r="CT17" s="624"/>
      <c r="CU17" s="624"/>
      <c r="CV17" s="624"/>
      <c r="CW17" s="624"/>
      <c r="CX17" s="624"/>
      <c r="CY17" s="625"/>
      <c r="CZ17" s="683">
        <v>4.8</v>
      </c>
      <c r="DA17" s="683"/>
      <c r="DB17" s="683"/>
      <c r="DC17" s="683"/>
      <c r="DD17" s="629" t="s">
        <v>174</v>
      </c>
      <c r="DE17" s="624"/>
      <c r="DF17" s="624"/>
      <c r="DG17" s="624"/>
      <c r="DH17" s="624"/>
      <c r="DI17" s="624"/>
      <c r="DJ17" s="624"/>
      <c r="DK17" s="624"/>
      <c r="DL17" s="624"/>
      <c r="DM17" s="624"/>
      <c r="DN17" s="624"/>
      <c r="DO17" s="624"/>
      <c r="DP17" s="625"/>
      <c r="DQ17" s="629">
        <v>428712</v>
      </c>
      <c r="DR17" s="624"/>
      <c r="DS17" s="624"/>
      <c r="DT17" s="624"/>
      <c r="DU17" s="624"/>
      <c r="DV17" s="624"/>
      <c r="DW17" s="624"/>
      <c r="DX17" s="624"/>
      <c r="DY17" s="624"/>
      <c r="DZ17" s="624"/>
      <c r="EA17" s="624"/>
      <c r="EB17" s="624"/>
      <c r="EC17" s="664"/>
    </row>
    <row r="18" spans="2:133" ht="11.25" customHeight="1" x14ac:dyDescent="0.15">
      <c r="B18" s="618" t="s">
        <v>268</v>
      </c>
      <c r="C18" s="619"/>
      <c r="D18" s="619"/>
      <c r="E18" s="619"/>
      <c r="F18" s="619"/>
      <c r="G18" s="619"/>
      <c r="H18" s="619"/>
      <c r="I18" s="619"/>
      <c r="J18" s="619"/>
      <c r="K18" s="619"/>
      <c r="L18" s="619"/>
      <c r="M18" s="619"/>
      <c r="N18" s="619"/>
      <c r="O18" s="619"/>
      <c r="P18" s="619"/>
      <c r="Q18" s="620"/>
      <c r="R18" s="621">
        <v>2420093</v>
      </c>
      <c r="S18" s="624"/>
      <c r="T18" s="624"/>
      <c r="U18" s="624"/>
      <c r="V18" s="624"/>
      <c r="W18" s="624"/>
      <c r="X18" s="624"/>
      <c r="Y18" s="625"/>
      <c r="Z18" s="683">
        <v>21.4</v>
      </c>
      <c r="AA18" s="683"/>
      <c r="AB18" s="683"/>
      <c r="AC18" s="683"/>
      <c r="AD18" s="684">
        <v>2143390</v>
      </c>
      <c r="AE18" s="684"/>
      <c r="AF18" s="684"/>
      <c r="AG18" s="684"/>
      <c r="AH18" s="684"/>
      <c r="AI18" s="684"/>
      <c r="AJ18" s="684"/>
      <c r="AK18" s="684"/>
      <c r="AL18" s="626">
        <v>45.7</v>
      </c>
      <c r="AM18" s="627"/>
      <c r="AN18" s="627"/>
      <c r="AO18" s="685"/>
      <c r="AP18" s="618" t="s">
        <v>269</v>
      </c>
      <c r="AQ18" s="619"/>
      <c r="AR18" s="619"/>
      <c r="AS18" s="619"/>
      <c r="AT18" s="619"/>
      <c r="AU18" s="619"/>
      <c r="AV18" s="619"/>
      <c r="AW18" s="619"/>
      <c r="AX18" s="619"/>
      <c r="AY18" s="619"/>
      <c r="AZ18" s="619"/>
      <c r="BA18" s="619"/>
      <c r="BB18" s="619"/>
      <c r="BC18" s="619"/>
      <c r="BD18" s="619"/>
      <c r="BE18" s="619"/>
      <c r="BF18" s="620"/>
      <c r="BG18" s="621" t="s">
        <v>174</v>
      </c>
      <c r="BH18" s="624"/>
      <c r="BI18" s="624"/>
      <c r="BJ18" s="624"/>
      <c r="BK18" s="624"/>
      <c r="BL18" s="624"/>
      <c r="BM18" s="624"/>
      <c r="BN18" s="625"/>
      <c r="BO18" s="683" t="s">
        <v>128</v>
      </c>
      <c r="BP18" s="683"/>
      <c r="BQ18" s="683"/>
      <c r="BR18" s="683"/>
      <c r="BS18" s="629" t="s">
        <v>128</v>
      </c>
      <c r="BT18" s="624"/>
      <c r="BU18" s="624"/>
      <c r="BV18" s="624"/>
      <c r="BW18" s="624"/>
      <c r="BX18" s="624"/>
      <c r="BY18" s="624"/>
      <c r="BZ18" s="624"/>
      <c r="CA18" s="624"/>
      <c r="CB18" s="664"/>
      <c r="CD18" s="665" t="s">
        <v>270</v>
      </c>
      <c r="CE18" s="662"/>
      <c r="CF18" s="662"/>
      <c r="CG18" s="662"/>
      <c r="CH18" s="662"/>
      <c r="CI18" s="662"/>
      <c r="CJ18" s="662"/>
      <c r="CK18" s="662"/>
      <c r="CL18" s="662"/>
      <c r="CM18" s="662"/>
      <c r="CN18" s="662"/>
      <c r="CO18" s="662"/>
      <c r="CP18" s="662"/>
      <c r="CQ18" s="663"/>
      <c r="CR18" s="621" t="s">
        <v>174</v>
      </c>
      <c r="CS18" s="624"/>
      <c r="CT18" s="624"/>
      <c r="CU18" s="624"/>
      <c r="CV18" s="624"/>
      <c r="CW18" s="624"/>
      <c r="CX18" s="624"/>
      <c r="CY18" s="625"/>
      <c r="CZ18" s="683" t="s">
        <v>174</v>
      </c>
      <c r="DA18" s="683"/>
      <c r="DB18" s="683"/>
      <c r="DC18" s="683"/>
      <c r="DD18" s="629" t="s">
        <v>128</v>
      </c>
      <c r="DE18" s="624"/>
      <c r="DF18" s="624"/>
      <c r="DG18" s="624"/>
      <c r="DH18" s="624"/>
      <c r="DI18" s="624"/>
      <c r="DJ18" s="624"/>
      <c r="DK18" s="624"/>
      <c r="DL18" s="624"/>
      <c r="DM18" s="624"/>
      <c r="DN18" s="624"/>
      <c r="DO18" s="624"/>
      <c r="DP18" s="625"/>
      <c r="DQ18" s="629" t="s">
        <v>174</v>
      </c>
      <c r="DR18" s="624"/>
      <c r="DS18" s="624"/>
      <c r="DT18" s="624"/>
      <c r="DU18" s="624"/>
      <c r="DV18" s="624"/>
      <c r="DW18" s="624"/>
      <c r="DX18" s="624"/>
      <c r="DY18" s="624"/>
      <c r="DZ18" s="624"/>
      <c r="EA18" s="624"/>
      <c r="EB18" s="624"/>
      <c r="EC18" s="664"/>
    </row>
    <row r="19" spans="2:133" ht="11.25" customHeight="1" x14ac:dyDescent="0.15">
      <c r="B19" s="618" t="s">
        <v>271</v>
      </c>
      <c r="C19" s="619"/>
      <c r="D19" s="619"/>
      <c r="E19" s="619"/>
      <c r="F19" s="619"/>
      <c r="G19" s="619"/>
      <c r="H19" s="619"/>
      <c r="I19" s="619"/>
      <c r="J19" s="619"/>
      <c r="K19" s="619"/>
      <c r="L19" s="619"/>
      <c r="M19" s="619"/>
      <c r="N19" s="619"/>
      <c r="O19" s="619"/>
      <c r="P19" s="619"/>
      <c r="Q19" s="620"/>
      <c r="R19" s="621">
        <v>2143390</v>
      </c>
      <c r="S19" s="624"/>
      <c r="T19" s="624"/>
      <c r="U19" s="624"/>
      <c r="V19" s="624"/>
      <c r="W19" s="624"/>
      <c r="X19" s="624"/>
      <c r="Y19" s="625"/>
      <c r="Z19" s="683">
        <v>19</v>
      </c>
      <c r="AA19" s="683"/>
      <c r="AB19" s="683"/>
      <c r="AC19" s="683"/>
      <c r="AD19" s="684">
        <v>2143390</v>
      </c>
      <c r="AE19" s="684"/>
      <c r="AF19" s="684"/>
      <c r="AG19" s="684"/>
      <c r="AH19" s="684"/>
      <c r="AI19" s="684"/>
      <c r="AJ19" s="684"/>
      <c r="AK19" s="684"/>
      <c r="AL19" s="626">
        <v>45.7</v>
      </c>
      <c r="AM19" s="627"/>
      <c r="AN19" s="627"/>
      <c r="AO19" s="685"/>
      <c r="AP19" s="618" t="s">
        <v>272</v>
      </c>
      <c r="AQ19" s="619"/>
      <c r="AR19" s="619"/>
      <c r="AS19" s="619"/>
      <c r="AT19" s="619"/>
      <c r="AU19" s="619"/>
      <c r="AV19" s="619"/>
      <c r="AW19" s="619"/>
      <c r="AX19" s="619"/>
      <c r="AY19" s="619"/>
      <c r="AZ19" s="619"/>
      <c r="BA19" s="619"/>
      <c r="BB19" s="619"/>
      <c r="BC19" s="619"/>
      <c r="BD19" s="619"/>
      <c r="BE19" s="619"/>
      <c r="BF19" s="620"/>
      <c r="BG19" s="621">
        <v>119582</v>
      </c>
      <c r="BH19" s="624"/>
      <c r="BI19" s="624"/>
      <c r="BJ19" s="624"/>
      <c r="BK19" s="624"/>
      <c r="BL19" s="624"/>
      <c r="BM19" s="624"/>
      <c r="BN19" s="625"/>
      <c r="BO19" s="683">
        <v>5.6</v>
      </c>
      <c r="BP19" s="683"/>
      <c r="BQ19" s="683"/>
      <c r="BR19" s="683"/>
      <c r="BS19" s="629" t="s">
        <v>128</v>
      </c>
      <c r="BT19" s="624"/>
      <c r="BU19" s="624"/>
      <c r="BV19" s="624"/>
      <c r="BW19" s="624"/>
      <c r="BX19" s="624"/>
      <c r="BY19" s="624"/>
      <c r="BZ19" s="624"/>
      <c r="CA19" s="624"/>
      <c r="CB19" s="664"/>
      <c r="CD19" s="665" t="s">
        <v>273</v>
      </c>
      <c r="CE19" s="662"/>
      <c r="CF19" s="662"/>
      <c r="CG19" s="662"/>
      <c r="CH19" s="662"/>
      <c r="CI19" s="662"/>
      <c r="CJ19" s="662"/>
      <c r="CK19" s="662"/>
      <c r="CL19" s="662"/>
      <c r="CM19" s="662"/>
      <c r="CN19" s="662"/>
      <c r="CO19" s="662"/>
      <c r="CP19" s="662"/>
      <c r="CQ19" s="663"/>
      <c r="CR19" s="621" t="s">
        <v>128</v>
      </c>
      <c r="CS19" s="624"/>
      <c r="CT19" s="624"/>
      <c r="CU19" s="624"/>
      <c r="CV19" s="624"/>
      <c r="CW19" s="624"/>
      <c r="CX19" s="624"/>
      <c r="CY19" s="625"/>
      <c r="CZ19" s="683" t="s">
        <v>128</v>
      </c>
      <c r="DA19" s="683"/>
      <c r="DB19" s="683"/>
      <c r="DC19" s="683"/>
      <c r="DD19" s="629" t="s">
        <v>128</v>
      </c>
      <c r="DE19" s="624"/>
      <c r="DF19" s="624"/>
      <c r="DG19" s="624"/>
      <c r="DH19" s="624"/>
      <c r="DI19" s="624"/>
      <c r="DJ19" s="624"/>
      <c r="DK19" s="624"/>
      <c r="DL19" s="624"/>
      <c r="DM19" s="624"/>
      <c r="DN19" s="624"/>
      <c r="DO19" s="624"/>
      <c r="DP19" s="625"/>
      <c r="DQ19" s="629" t="s">
        <v>174</v>
      </c>
      <c r="DR19" s="624"/>
      <c r="DS19" s="624"/>
      <c r="DT19" s="624"/>
      <c r="DU19" s="624"/>
      <c r="DV19" s="624"/>
      <c r="DW19" s="624"/>
      <c r="DX19" s="624"/>
      <c r="DY19" s="624"/>
      <c r="DZ19" s="624"/>
      <c r="EA19" s="624"/>
      <c r="EB19" s="624"/>
      <c r="EC19" s="664"/>
    </row>
    <row r="20" spans="2:133" ht="11.25" customHeight="1" x14ac:dyDescent="0.15">
      <c r="B20" s="618" t="s">
        <v>274</v>
      </c>
      <c r="C20" s="619"/>
      <c r="D20" s="619"/>
      <c r="E20" s="619"/>
      <c r="F20" s="619"/>
      <c r="G20" s="619"/>
      <c r="H20" s="619"/>
      <c r="I20" s="619"/>
      <c r="J20" s="619"/>
      <c r="K20" s="619"/>
      <c r="L20" s="619"/>
      <c r="M20" s="619"/>
      <c r="N20" s="619"/>
      <c r="O20" s="619"/>
      <c r="P20" s="619"/>
      <c r="Q20" s="620"/>
      <c r="R20" s="621">
        <v>276703</v>
      </c>
      <c r="S20" s="624"/>
      <c r="T20" s="624"/>
      <c r="U20" s="624"/>
      <c r="V20" s="624"/>
      <c r="W20" s="624"/>
      <c r="X20" s="624"/>
      <c r="Y20" s="625"/>
      <c r="Z20" s="683">
        <v>2.5</v>
      </c>
      <c r="AA20" s="683"/>
      <c r="AB20" s="683"/>
      <c r="AC20" s="683"/>
      <c r="AD20" s="684" t="s">
        <v>174</v>
      </c>
      <c r="AE20" s="684"/>
      <c r="AF20" s="684"/>
      <c r="AG20" s="684"/>
      <c r="AH20" s="684"/>
      <c r="AI20" s="684"/>
      <c r="AJ20" s="684"/>
      <c r="AK20" s="684"/>
      <c r="AL20" s="626" t="s">
        <v>174</v>
      </c>
      <c r="AM20" s="627"/>
      <c r="AN20" s="627"/>
      <c r="AO20" s="685"/>
      <c r="AP20" s="618" t="s">
        <v>275</v>
      </c>
      <c r="AQ20" s="619"/>
      <c r="AR20" s="619"/>
      <c r="AS20" s="619"/>
      <c r="AT20" s="619"/>
      <c r="AU20" s="619"/>
      <c r="AV20" s="619"/>
      <c r="AW20" s="619"/>
      <c r="AX20" s="619"/>
      <c r="AY20" s="619"/>
      <c r="AZ20" s="619"/>
      <c r="BA20" s="619"/>
      <c r="BB20" s="619"/>
      <c r="BC20" s="619"/>
      <c r="BD20" s="619"/>
      <c r="BE20" s="619"/>
      <c r="BF20" s="620"/>
      <c r="BG20" s="621">
        <v>119582</v>
      </c>
      <c r="BH20" s="624"/>
      <c r="BI20" s="624"/>
      <c r="BJ20" s="624"/>
      <c r="BK20" s="624"/>
      <c r="BL20" s="624"/>
      <c r="BM20" s="624"/>
      <c r="BN20" s="625"/>
      <c r="BO20" s="683">
        <v>5.6</v>
      </c>
      <c r="BP20" s="683"/>
      <c r="BQ20" s="683"/>
      <c r="BR20" s="683"/>
      <c r="BS20" s="629" t="s">
        <v>128</v>
      </c>
      <c r="BT20" s="624"/>
      <c r="BU20" s="624"/>
      <c r="BV20" s="624"/>
      <c r="BW20" s="624"/>
      <c r="BX20" s="624"/>
      <c r="BY20" s="624"/>
      <c r="BZ20" s="624"/>
      <c r="CA20" s="624"/>
      <c r="CB20" s="664"/>
      <c r="CD20" s="665" t="s">
        <v>276</v>
      </c>
      <c r="CE20" s="662"/>
      <c r="CF20" s="662"/>
      <c r="CG20" s="662"/>
      <c r="CH20" s="662"/>
      <c r="CI20" s="662"/>
      <c r="CJ20" s="662"/>
      <c r="CK20" s="662"/>
      <c r="CL20" s="662"/>
      <c r="CM20" s="662"/>
      <c r="CN20" s="662"/>
      <c r="CO20" s="662"/>
      <c r="CP20" s="662"/>
      <c r="CQ20" s="663"/>
      <c r="CR20" s="621">
        <v>10723129</v>
      </c>
      <c r="CS20" s="624"/>
      <c r="CT20" s="624"/>
      <c r="CU20" s="624"/>
      <c r="CV20" s="624"/>
      <c r="CW20" s="624"/>
      <c r="CX20" s="624"/>
      <c r="CY20" s="625"/>
      <c r="CZ20" s="683">
        <v>100</v>
      </c>
      <c r="DA20" s="683"/>
      <c r="DB20" s="683"/>
      <c r="DC20" s="683"/>
      <c r="DD20" s="629">
        <v>3267421</v>
      </c>
      <c r="DE20" s="624"/>
      <c r="DF20" s="624"/>
      <c r="DG20" s="624"/>
      <c r="DH20" s="624"/>
      <c r="DI20" s="624"/>
      <c r="DJ20" s="624"/>
      <c r="DK20" s="624"/>
      <c r="DL20" s="624"/>
      <c r="DM20" s="624"/>
      <c r="DN20" s="624"/>
      <c r="DO20" s="624"/>
      <c r="DP20" s="625"/>
      <c r="DQ20" s="629">
        <v>5565209</v>
      </c>
      <c r="DR20" s="624"/>
      <c r="DS20" s="624"/>
      <c r="DT20" s="624"/>
      <c r="DU20" s="624"/>
      <c r="DV20" s="624"/>
      <c r="DW20" s="624"/>
      <c r="DX20" s="624"/>
      <c r="DY20" s="624"/>
      <c r="DZ20" s="624"/>
      <c r="EA20" s="624"/>
      <c r="EB20" s="624"/>
      <c r="EC20" s="664"/>
    </row>
    <row r="21" spans="2:133" ht="11.25" customHeight="1" x14ac:dyDescent="0.15">
      <c r="B21" s="618" t="s">
        <v>277</v>
      </c>
      <c r="C21" s="619"/>
      <c r="D21" s="619"/>
      <c r="E21" s="619"/>
      <c r="F21" s="619"/>
      <c r="G21" s="619"/>
      <c r="H21" s="619"/>
      <c r="I21" s="619"/>
      <c r="J21" s="619"/>
      <c r="K21" s="619"/>
      <c r="L21" s="619"/>
      <c r="M21" s="619"/>
      <c r="N21" s="619"/>
      <c r="O21" s="619"/>
      <c r="P21" s="619"/>
      <c r="Q21" s="620"/>
      <c r="R21" s="621" t="s">
        <v>174</v>
      </c>
      <c r="S21" s="624"/>
      <c r="T21" s="624"/>
      <c r="U21" s="624"/>
      <c r="V21" s="624"/>
      <c r="W21" s="624"/>
      <c r="X21" s="624"/>
      <c r="Y21" s="625"/>
      <c r="Z21" s="683" t="s">
        <v>128</v>
      </c>
      <c r="AA21" s="683"/>
      <c r="AB21" s="683"/>
      <c r="AC21" s="683"/>
      <c r="AD21" s="684" t="s">
        <v>174</v>
      </c>
      <c r="AE21" s="684"/>
      <c r="AF21" s="684"/>
      <c r="AG21" s="684"/>
      <c r="AH21" s="684"/>
      <c r="AI21" s="684"/>
      <c r="AJ21" s="684"/>
      <c r="AK21" s="684"/>
      <c r="AL21" s="626" t="s">
        <v>128</v>
      </c>
      <c r="AM21" s="627"/>
      <c r="AN21" s="627"/>
      <c r="AO21" s="685"/>
      <c r="AP21" s="729" t="s">
        <v>278</v>
      </c>
      <c r="AQ21" s="736"/>
      <c r="AR21" s="736"/>
      <c r="AS21" s="736"/>
      <c r="AT21" s="736"/>
      <c r="AU21" s="736"/>
      <c r="AV21" s="736"/>
      <c r="AW21" s="736"/>
      <c r="AX21" s="736"/>
      <c r="AY21" s="736"/>
      <c r="AZ21" s="736"/>
      <c r="BA21" s="736"/>
      <c r="BB21" s="736"/>
      <c r="BC21" s="736"/>
      <c r="BD21" s="736"/>
      <c r="BE21" s="736"/>
      <c r="BF21" s="731"/>
      <c r="BG21" s="621">
        <v>2280</v>
      </c>
      <c r="BH21" s="624"/>
      <c r="BI21" s="624"/>
      <c r="BJ21" s="624"/>
      <c r="BK21" s="624"/>
      <c r="BL21" s="624"/>
      <c r="BM21" s="624"/>
      <c r="BN21" s="625"/>
      <c r="BO21" s="683">
        <v>0.1</v>
      </c>
      <c r="BP21" s="683"/>
      <c r="BQ21" s="683"/>
      <c r="BR21" s="683"/>
      <c r="BS21" s="629" t="s">
        <v>174</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18" t="s">
        <v>279</v>
      </c>
      <c r="C22" s="619"/>
      <c r="D22" s="619"/>
      <c r="E22" s="619"/>
      <c r="F22" s="619"/>
      <c r="G22" s="619"/>
      <c r="H22" s="619"/>
      <c r="I22" s="619"/>
      <c r="J22" s="619"/>
      <c r="K22" s="619"/>
      <c r="L22" s="619"/>
      <c r="M22" s="619"/>
      <c r="N22" s="619"/>
      <c r="O22" s="619"/>
      <c r="P22" s="619"/>
      <c r="Q22" s="620"/>
      <c r="R22" s="621">
        <v>5042867</v>
      </c>
      <c r="S22" s="624"/>
      <c r="T22" s="624"/>
      <c r="U22" s="624"/>
      <c r="V22" s="624"/>
      <c r="W22" s="624"/>
      <c r="X22" s="624"/>
      <c r="Y22" s="625"/>
      <c r="Z22" s="683">
        <v>44.7</v>
      </c>
      <c r="AA22" s="683"/>
      <c r="AB22" s="683"/>
      <c r="AC22" s="683"/>
      <c r="AD22" s="684">
        <v>4648862</v>
      </c>
      <c r="AE22" s="684"/>
      <c r="AF22" s="684"/>
      <c r="AG22" s="684"/>
      <c r="AH22" s="684"/>
      <c r="AI22" s="684"/>
      <c r="AJ22" s="684"/>
      <c r="AK22" s="684"/>
      <c r="AL22" s="626">
        <v>99.1</v>
      </c>
      <c r="AM22" s="627"/>
      <c r="AN22" s="627"/>
      <c r="AO22" s="685"/>
      <c r="AP22" s="729" t="s">
        <v>280</v>
      </c>
      <c r="AQ22" s="736"/>
      <c r="AR22" s="736"/>
      <c r="AS22" s="736"/>
      <c r="AT22" s="736"/>
      <c r="AU22" s="736"/>
      <c r="AV22" s="736"/>
      <c r="AW22" s="736"/>
      <c r="AX22" s="736"/>
      <c r="AY22" s="736"/>
      <c r="AZ22" s="736"/>
      <c r="BA22" s="736"/>
      <c r="BB22" s="736"/>
      <c r="BC22" s="736"/>
      <c r="BD22" s="736"/>
      <c r="BE22" s="736"/>
      <c r="BF22" s="731"/>
      <c r="BG22" s="621" t="s">
        <v>128</v>
      </c>
      <c r="BH22" s="624"/>
      <c r="BI22" s="624"/>
      <c r="BJ22" s="624"/>
      <c r="BK22" s="624"/>
      <c r="BL22" s="624"/>
      <c r="BM22" s="624"/>
      <c r="BN22" s="625"/>
      <c r="BO22" s="683" t="s">
        <v>174</v>
      </c>
      <c r="BP22" s="683"/>
      <c r="BQ22" s="683"/>
      <c r="BR22" s="683"/>
      <c r="BS22" s="629" t="s">
        <v>128</v>
      </c>
      <c r="BT22" s="624"/>
      <c r="BU22" s="624"/>
      <c r="BV22" s="624"/>
      <c r="BW22" s="624"/>
      <c r="BX22" s="624"/>
      <c r="BY22" s="624"/>
      <c r="BZ22" s="624"/>
      <c r="CA22" s="624"/>
      <c r="CB22" s="664"/>
      <c r="CD22" s="738" t="s">
        <v>281</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x14ac:dyDescent="0.15">
      <c r="B23" s="618" t="s">
        <v>282</v>
      </c>
      <c r="C23" s="619"/>
      <c r="D23" s="619"/>
      <c r="E23" s="619"/>
      <c r="F23" s="619"/>
      <c r="G23" s="619"/>
      <c r="H23" s="619"/>
      <c r="I23" s="619"/>
      <c r="J23" s="619"/>
      <c r="K23" s="619"/>
      <c r="L23" s="619"/>
      <c r="M23" s="619"/>
      <c r="N23" s="619"/>
      <c r="O23" s="619"/>
      <c r="P23" s="619"/>
      <c r="Q23" s="620"/>
      <c r="R23" s="621">
        <v>2269</v>
      </c>
      <c r="S23" s="624"/>
      <c r="T23" s="624"/>
      <c r="U23" s="624"/>
      <c r="V23" s="624"/>
      <c r="W23" s="624"/>
      <c r="X23" s="624"/>
      <c r="Y23" s="625"/>
      <c r="Z23" s="683">
        <v>0</v>
      </c>
      <c r="AA23" s="683"/>
      <c r="AB23" s="683"/>
      <c r="AC23" s="683"/>
      <c r="AD23" s="684">
        <v>2269</v>
      </c>
      <c r="AE23" s="684"/>
      <c r="AF23" s="684"/>
      <c r="AG23" s="684"/>
      <c r="AH23" s="684"/>
      <c r="AI23" s="684"/>
      <c r="AJ23" s="684"/>
      <c r="AK23" s="684"/>
      <c r="AL23" s="626">
        <v>0</v>
      </c>
      <c r="AM23" s="627"/>
      <c r="AN23" s="627"/>
      <c r="AO23" s="685"/>
      <c r="AP23" s="729" t="s">
        <v>283</v>
      </c>
      <c r="AQ23" s="736"/>
      <c r="AR23" s="736"/>
      <c r="AS23" s="736"/>
      <c r="AT23" s="736"/>
      <c r="AU23" s="736"/>
      <c r="AV23" s="736"/>
      <c r="AW23" s="736"/>
      <c r="AX23" s="736"/>
      <c r="AY23" s="736"/>
      <c r="AZ23" s="736"/>
      <c r="BA23" s="736"/>
      <c r="BB23" s="736"/>
      <c r="BC23" s="736"/>
      <c r="BD23" s="736"/>
      <c r="BE23" s="736"/>
      <c r="BF23" s="731"/>
      <c r="BG23" s="621">
        <v>117302</v>
      </c>
      <c r="BH23" s="624"/>
      <c r="BI23" s="624"/>
      <c r="BJ23" s="624"/>
      <c r="BK23" s="624"/>
      <c r="BL23" s="624"/>
      <c r="BM23" s="624"/>
      <c r="BN23" s="625"/>
      <c r="BO23" s="683">
        <v>5.5</v>
      </c>
      <c r="BP23" s="683"/>
      <c r="BQ23" s="683"/>
      <c r="BR23" s="683"/>
      <c r="BS23" s="629" t="s">
        <v>128</v>
      </c>
      <c r="BT23" s="624"/>
      <c r="BU23" s="624"/>
      <c r="BV23" s="624"/>
      <c r="BW23" s="624"/>
      <c r="BX23" s="624"/>
      <c r="BY23" s="624"/>
      <c r="BZ23" s="624"/>
      <c r="CA23" s="624"/>
      <c r="CB23" s="664"/>
      <c r="CD23" s="738" t="s">
        <v>223</v>
      </c>
      <c r="CE23" s="739"/>
      <c r="CF23" s="739"/>
      <c r="CG23" s="739"/>
      <c r="CH23" s="739"/>
      <c r="CI23" s="739"/>
      <c r="CJ23" s="739"/>
      <c r="CK23" s="739"/>
      <c r="CL23" s="739"/>
      <c r="CM23" s="739"/>
      <c r="CN23" s="739"/>
      <c r="CO23" s="739"/>
      <c r="CP23" s="739"/>
      <c r="CQ23" s="740"/>
      <c r="CR23" s="738" t="s">
        <v>284</v>
      </c>
      <c r="CS23" s="739"/>
      <c r="CT23" s="739"/>
      <c r="CU23" s="739"/>
      <c r="CV23" s="739"/>
      <c r="CW23" s="739"/>
      <c r="CX23" s="739"/>
      <c r="CY23" s="740"/>
      <c r="CZ23" s="738" t="s">
        <v>285</v>
      </c>
      <c r="DA23" s="739"/>
      <c r="DB23" s="739"/>
      <c r="DC23" s="740"/>
      <c r="DD23" s="738" t="s">
        <v>286</v>
      </c>
      <c r="DE23" s="739"/>
      <c r="DF23" s="739"/>
      <c r="DG23" s="739"/>
      <c r="DH23" s="739"/>
      <c r="DI23" s="739"/>
      <c r="DJ23" s="739"/>
      <c r="DK23" s="740"/>
      <c r="DL23" s="747" t="s">
        <v>287</v>
      </c>
      <c r="DM23" s="748"/>
      <c r="DN23" s="748"/>
      <c r="DO23" s="748"/>
      <c r="DP23" s="748"/>
      <c r="DQ23" s="748"/>
      <c r="DR23" s="748"/>
      <c r="DS23" s="748"/>
      <c r="DT23" s="748"/>
      <c r="DU23" s="748"/>
      <c r="DV23" s="749"/>
      <c r="DW23" s="738" t="s">
        <v>288</v>
      </c>
      <c r="DX23" s="739"/>
      <c r="DY23" s="739"/>
      <c r="DZ23" s="739"/>
      <c r="EA23" s="739"/>
      <c r="EB23" s="739"/>
      <c r="EC23" s="740"/>
    </row>
    <row r="24" spans="2:133" ht="11.25" customHeight="1" x14ac:dyDescent="0.15">
      <c r="B24" s="618" t="s">
        <v>289</v>
      </c>
      <c r="C24" s="619"/>
      <c r="D24" s="619"/>
      <c r="E24" s="619"/>
      <c r="F24" s="619"/>
      <c r="G24" s="619"/>
      <c r="H24" s="619"/>
      <c r="I24" s="619"/>
      <c r="J24" s="619"/>
      <c r="K24" s="619"/>
      <c r="L24" s="619"/>
      <c r="M24" s="619"/>
      <c r="N24" s="619"/>
      <c r="O24" s="619"/>
      <c r="P24" s="619"/>
      <c r="Q24" s="620"/>
      <c r="R24" s="621">
        <v>127527</v>
      </c>
      <c r="S24" s="624"/>
      <c r="T24" s="624"/>
      <c r="U24" s="624"/>
      <c r="V24" s="624"/>
      <c r="W24" s="624"/>
      <c r="X24" s="624"/>
      <c r="Y24" s="625"/>
      <c r="Z24" s="683">
        <v>1.1000000000000001</v>
      </c>
      <c r="AA24" s="683"/>
      <c r="AB24" s="683"/>
      <c r="AC24" s="683"/>
      <c r="AD24" s="684" t="s">
        <v>128</v>
      </c>
      <c r="AE24" s="684"/>
      <c r="AF24" s="684"/>
      <c r="AG24" s="684"/>
      <c r="AH24" s="684"/>
      <c r="AI24" s="684"/>
      <c r="AJ24" s="684"/>
      <c r="AK24" s="684"/>
      <c r="AL24" s="626" t="s">
        <v>128</v>
      </c>
      <c r="AM24" s="627"/>
      <c r="AN24" s="627"/>
      <c r="AO24" s="685"/>
      <c r="AP24" s="729" t="s">
        <v>290</v>
      </c>
      <c r="AQ24" s="736"/>
      <c r="AR24" s="736"/>
      <c r="AS24" s="736"/>
      <c r="AT24" s="736"/>
      <c r="AU24" s="736"/>
      <c r="AV24" s="736"/>
      <c r="AW24" s="736"/>
      <c r="AX24" s="736"/>
      <c r="AY24" s="736"/>
      <c r="AZ24" s="736"/>
      <c r="BA24" s="736"/>
      <c r="BB24" s="736"/>
      <c r="BC24" s="736"/>
      <c r="BD24" s="736"/>
      <c r="BE24" s="736"/>
      <c r="BF24" s="731"/>
      <c r="BG24" s="621" t="s">
        <v>128</v>
      </c>
      <c r="BH24" s="624"/>
      <c r="BI24" s="624"/>
      <c r="BJ24" s="624"/>
      <c r="BK24" s="624"/>
      <c r="BL24" s="624"/>
      <c r="BM24" s="624"/>
      <c r="BN24" s="625"/>
      <c r="BO24" s="683" t="s">
        <v>174</v>
      </c>
      <c r="BP24" s="683"/>
      <c r="BQ24" s="683"/>
      <c r="BR24" s="683"/>
      <c r="BS24" s="629" t="s">
        <v>174</v>
      </c>
      <c r="BT24" s="624"/>
      <c r="BU24" s="624"/>
      <c r="BV24" s="624"/>
      <c r="BW24" s="624"/>
      <c r="BX24" s="624"/>
      <c r="BY24" s="624"/>
      <c r="BZ24" s="624"/>
      <c r="CA24" s="624"/>
      <c r="CB24" s="664"/>
      <c r="CD24" s="692" t="s">
        <v>291</v>
      </c>
      <c r="CE24" s="693"/>
      <c r="CF24" s="693"/>
      <c r="CG24" s="693"/>
      <c r="CH24" s="693"/>
      <c r="CI24" s="693"/>
      <c r="CJ24" s="693"/>
      <c r="CK24" s="693"/>
      <c r="CL24" s="693"/>
      <c r="CM24" s="693"/>
      <c r="CN24" s="693"/>
      <c r="CO24" s="693"/>
      <c r="CP24" s="693"/>
      <c r="CQ24" s="694"/>
      <c r="CR24" s="686">
        <v>3505562</v>
      </c>
      <c r="CS24" s="687"/>
      <c r="CT24" s="687"/>
      <c r="CU24" s="687"/>
      <c r="CV24" s="687"/>
      <c r="CW24" s="687"/>
      <c r="CX24" s="687"/>
      <c r="CY24" s="733"/>
      <c r="CZ24" s="734">
        <v>32.700000000000003</v>
      </c>
      <c r="DA24" s="703"/>
      <c r="DB24" s="703"/>
      <c r="DC24" s="737"/>
      <c r="DD24" s="732">
        <v>2274093</v>
      </c>
      <c r="DE24" s="687"/>
      <c r="DF24" s="687"/>
      <c r="DG24" s="687"/>
      <c r="DH24" s="687"/>
      <c r="DI24" s="687"/>
      <c r="DJ24" s="687"/>
      <c r="DK24" s="733"/>
      <c r="DL24" s="732">
        <v>2271694</v>
      </c>
      <c r="DM24" s="687"/>
      <c r="DN24" s="687"/>
      <c r="DO24" s="687"/>
      <c r="DP24" s="687"/>
      <c r="DQ24" s="687"/>
      <c r="DR24" s="687"/>
      <c r="DS24" s="687"/>
      <c r="DT24" s="687"/>
      <c r="DU24" s="687"/>
      <c r="DV24" s="733"/>
      <c r="DW24" s="734">
        <v>45.7</v>
      </c>
      <c r="DX24" s="703"/>
      <c r="DY24" s="703"/>
      <c r="DZ24" s="703"/>
      <c r="EA24" s="703"/>
      <c r="EB24" s="703"/>
      <c r="EC24" s="735"/>
    </row>
    <row r="25" spans="2:133" ht="11.25" customHeight="1" x14ac:dyDescent="0.15">
      <c r="B25" s="618" t="s">
        <v>292</v>
      </c>
      <c r="C25" s="619"/>
      <c r="D25" s="619"/>
      <c r="E25" s="619"/>
      <c r="F25" s="619"/>
      <c r="G25" s="619"/>
      <c r="H25" s="619"/>
      <c r="I25" s="619"/>
      <c r="J25" s="619"/>
      <c r="K25" s="619"/>
      <c r="L25" s="619"/>
      <c r="M25" s="619"/>
      <c r="N25" s="619"/>
      <c r="O25" s="619"/>
      <c r="P25" s="619"/>
      <c r="Q25" s="620"/>
      <c r="R25" s="621">
        <v>237538</v>
      </c>
      <c r="S25" s="624"/>
      <c r="T25" s="624"/>
      <c r="U25" s="624"/>
      <c r="V25" s="624"/>
      <c r="W25" s="624"/>
      <c r="X25" s="624"/>
      <c r="Y25" s="625"/>
      <c r="Z25" s="683">
        <v>2.1</v>
      </c>
      <c r="AA25" s="683"/>
      <c r="AB25" s="683"/>
      <c r="AC25" s="683"/>
      <c r="AD25" s="684">
        <v>28617</v>
      </c>
      <c r="AE25" s="684"/>
      <c r="AF25" s="684"/>
      <c r="AG25" s="684"/>
      <c r="AH25" s="684"/>
      <c r="AI25" s="684"/>
      <c r="AJ25" s="684"/>
      <c r="AK25" s="684"/>
      <c r="AL25" s="626">
        <v>0.6</v>
      </c>
      <c r="AM25" s="627"/>
      <c r="AN25" s="627"/>
      <c r="AO25" s="685"/>
      <c r="AP25" s="729" t="s">
        <v>293</v>
      </c>
      <c r="AQ25" s="736"/>
      <c r="AR25" s="736"/>
      <c r="AS25" s="736"/>
      <c r="AT25" s="736"/>
      <c r="AU25" s="736"/>
      <c r="AV25" s="736"/>
      <c r="AW25" s="736"/>
      <c r="AX25" s="736"/>
      <c r="AY25" s="736"/>
      <c r="AZ25" s="736"/>
      <c r="BA25" s="736"/>
      <c r="BB25" s="736"/>
      <c r="BC25" s="736"/>
      <c r="BD25" s="736"/>
      <c r="BE25" s="736"/>
      <c r="BF25" s="731"/>
      <c r="BG25" s="621" t="s">
        <v>128</v>
      </c>
      <c r="BH25" s="624"/>
      <c r="BI25" s="624"/>
      <c r="BJ25" s="624"/>
      <c r="BK25" s="624"/>
      <c r="BL25" s="624"/>
      <c r="BM25" s="624"/>
      <c r="BN25" s="625"/>
      <c r="BO25" s="683" t="s">
        <v>174</v>
      </c>
      <c r="BP25" s="683"/>
      <c r="BQ25" s="683"/>
      <c r="BR25" s="683"/>
      <c r="BS25" s="629" t="s">
        <v>174</v>
      </c>
      <c r="BT25" s="624"/>
      <c r="BU25" s="624"/>
      <c r="BV25" s="624"/>
      <c r="BW25" s="624"/>
      <c r="BX25" s="624"/>
      <c r="BY25" s="624"/>
      <c r="BZ25" s="624"/>
      <c r="CA25" s="624"/>
      <c r="CB25" s="664"/>
      <c r="CD25" s="665" t="s">
        <v>294</v>
      </c>
      <c r="CE25" s="662"/>
      <c r="CF25" s="662"/>
      <c r="CG25" s="662"/>
      <c r="CH25" s="662"/>
      <c r="CI25" s="662"/>
      <c r="CJ25" s="662"/>
      <c r="CK25" s="662"/>
      <c r="CL25" s="662"/>
      <c r="CM25" s="662"/>
      <c r="CN25" s="662"/>
      <c r="CO25" s="662"/>
      <c r="CP25" s="662"/>
      <c r="CQ25" s="663"/>
      <c r="CR25" s="621">
        <v>1527879</v>
      </c>
      <c r="CS25" s="622"/>
      <c r="CT25" s="622"/>
      <c r="CU25" s="622"/>
      <c r="CV25" s="622"/>
      <c r="CW25" s="622"/>
      <c r="CX25" s="622"/>
      <c r="CY25" s="623"/>
      <c r="CZ25" s="626">
        <v>14.2</v>
      </c>
      <c r="DA25" s="655"/>
      <c r="DB25" s="655"/>
      <c r="DC25" s="656"/>
      <c r="DD25" s="629">
        <v>1421959</v>
      </c>
      <c r="DE25" s="622"/>
      <c r="DF25" s="622"/>
      <c r="DG25" s="622"/>
      <c r="DH25" s="622"/>
      <c r="DI25" s="622"/>
      <c r="DJ25" s="622"/>
      <c r="DK25" s="623"/>
      <c r="DL25" s="629">
        <v>1419560</v>
      </c>
      <c r="DM25" s="622"/>
      <c r="DN25" s="622"/>
      <c r="DO25" s="622"/>
      <c r="DP25" s="622"/>
      <c r="DQ25" s="622"/>
      <c r="DR25" s="622"/>
      <c r="DS25" s="622"/>
      <c r="DT25" s="622"/>
      <c r="DU25" s="622"/>
      <c r="DV25" s="623"/>
      <c r="DW25" s="626">
        <v>28.5</v>
      </c>
      <c r="DX25" s="655"/>
      <c r="DY25" s="655"/>
      <c r="DZ25" s="655"/>
      <c r="EA25" s="655"/>
      <c r="EB25" s="655"/>
      <c r="EC25" s="657"/>
    </row>
    <row r="26" spans="2:133" ht="11.25" customHeight="1" x14ac:dyDescent="0.15">
      <c r="B26" s="618" t="s">
        <v>295</v>
      </c>
      <c r="C26" s="619"/>
      <c r="D26" s="619"/>
      <c r="E26" s="619"/>
      <c r="F26" s="619"/>
      <c r="G26" s="619"/>
      <c r="H26" s="619"/>
      <c r="I26" s="619"/>
      <c r="J26" s="619"/>
      <c r="K26" s="619"/>
      <c r="L26" s="619"/>
      <c r="M26" s="619"/>
      <c r="N26" s="619"/>
      <c r="O26" s="619"/>
      <c r="P26" s="619"/>
      <c r="Q26" s="620"/>
      <c r="R26" s="621">
        <v>29946</v>
      </c>
      <c r="S26" s="624"/>
      <c r="T26" s="624"/>
      <c r="U26" s="624"/>
      <c r="V26" s="624"/>
      <c r="W26" s="624"/>
      <c r="X26" s="624"/>
      <c r="Y26" s="625"/>
      <c r="Z26" s="683">
        <v>0.3</v>
      </c>
      <c r="AA26" s="683"/>
      <c r="AB26" s="683"/>
      <c r="AC26" s="683"/>
      <c r="AD26" s="684" t="s">
        <v>174</v>
      </c>
      <c r="AE26" s="684"/>
      <c r="AF26" s="684"/>
      <c r="AG26" s="684"/>
      <c r="AH26" s="684"/>
      <c r="AI26" s="684"/>
      <c r="AJ26" s="684"/>
      <c r="AK26" s="684"/>
      <c r="AL26" s="626" t="s">
        <v>128</v>
      </c>
      <c r="AM26" s="627"/>
      <c r="AN26" s="627"/>
      <c r="AO26" s="685"/>
      <c r="AP26" s="729" t="s">
        <v>296</v>
      </c>
      <c r="AQ26" s="730"/>
      <c r="AR26" s="730"/>
      <c r="AS26" s="730"/>
      <c r="AT26" s="730"/>
      <c r="AU26" s="730"/>
      <c r="AV26" s="730"/>
      <c r="AW26" s="730"/>
      <c r="AX26" s="730"/>
      <c r="AY26" s="730"/>
      <c r="AZ26" s="730"/>
      <c r="BA26" s="730"/>
      <c r="BB26" s="730"/>
      <c r="BC26" s="730"/>
      <c r="BD26" s="730"/>
      <c r="BE26" s="730"/>
      <c r="BF26" s="731"/>
      <c r="BG26" s="621" t="s">
        <v>128</v>
      </c>
      <c r="BH26" s="624"/>
      <c r="BI26" s="624"/>
      <c r="BJ26" s="624"/>
      <c r="BK26" s="624"/>
      <c r="BL26" s="624"/>
      <c r="BM26" s="624"/>
      <c r="BN26" s="625"/>
      <c r="BO26" s="683" t="s">
        <v>128</v>
      </c>
      <c r="BP26" s="683"/>
      <c r="BQ26" s="683"/>
      <c r="BR26" s="683"/>
      <c r="BS26" s="629" t="s">
        <v>128</v>
      </c>
      <c r="BT26" s="624"/>
      <c r="BU26" s="624"/>
      <c r="BV26" s="624"/>
      <c r="BW26" s="624"/>
      <c r="BX26" s="624"/>
      <c r="BY26" s="624"/>
      <c r="BZ26" s="624"/>
      <c r="CA26" s="624"/>
      <c r="CB26" s="664"/>
      <c r="CD26" s="665" t="s">
        <v>297</v>
      </c>
      <c r="CE26" s="662"/>
      <c r="CF26" s="662"/>
      <c r="CG26" s="662"/>
      <c r="CH26" s="662"/>
      <c r="CI26" s="662"/>
      <c r="CJ26" s="662"/>
      <c r="CK26" s="662"/>
      <c r="CL26" s="662"/>
      <c r="CM26" s="662"/>
      <c r="CN26" s="662"/>
      <c r="CO26" s="662"/>
      <c r="CP26" s="662"/>
      <c r="CQ26" s="663"/>
      <c r="CR26" s="621">
        <v>1052870</v>
      </c>
      <c r="CS26" s="624"/>
      <c r="CT26" s="624"/>
      <c r="CU26" s="624"/>
      <c r="CV26" s="624"/>
      <c r="CW26" s="624"/>
      <c r="CX26" s="624"/>
      <c r="CY26" s="625"/>
      <c r="CZ26" s="626">
        <v>9.8000000000000007</v>
      </c>
      <c r="DA26" s="655"/>
      <c r="DB26" s="655"/>
      <c r="DC26" s="656"/>
      <c r="DD26" s="629">
        <v>1052870</v>
      </c>
      <c r="DE26" s="624"/>
      <c r="DF26" s="624"/>
      <c r="DG26" s="624"/>
      <c r="DH26" s="624"/>
      <c r="DI26" s="624"/>
      <c r="DJ26" s="624"/>
      <c r="DK26" s="625"/>
      <c r="DL26" s="629" t="s">
        <v>128</v>
      </c>
      <c r="DM26" s="624"/>
      <c r="DN26" s="624"/>
      <c r="DO26" s="624"/>
      <c r="DP26" s="624"/>
      <c r="DQ26" s="624"/>
      <c r="DR26" s="624"/>
      <c r="DS26" s="624"/>
      <c r="DT26" s="624"/>
      <c r="DU26" s="624"/>
      <c r="DV26" s="625"/>
      <c r="DW26" s="626" t="s">
        <v>174</v>
      </c>
      <c r="DX26" s="655"/>
      <c r="DY26" s="655"/>
      <c r="DZ26" s="655"/>
      <c r="EA26" s="655"/>
      <c r="EB26" s="655"/>
      <c r="EC26" s="657"/>
    </row>
    <row r="27" spans="2:133" ht="11.25" customHeight="1" x14ac:dyDescent="0.15">
      <c r="B27" s="618" t="s">
        <v>298</v>
      </c>
      <c r="C27" s="619"/>
      <c r="D27" s="619"/>
      <c r="E27" s="619"/>
      <c r="F27" s="619"/>
      <c r="G27" s="619"/>
      <c r="H27" s="619"/>
      <c r="I27" s="619"/>
      <c r="J27" s="619"/>
      <c r="K27" s="619"/>
      <c r="L27" s="619"/>
      <c r="M27" s="619"/>
      <c r="N27" s="619"/>
      <c r="O27" s="619"/>
      <c r="P27" s="619"/>
      <c r="Q27" s="620"/>
      <c r="R27" s="621">
        <v>887113</v>
      </c>
      <c r="S27" s="624"/>
      <c r="T27" s="624"/>
      <c r="U27" s="624"/>
      <c r="V27" s="624"/>
      <c r="W27" s="624"/>
      <c r="X27" s="624"/>
      <c r="Y27" s="625"/>
      <c r="Z27" s="683">
        <v>7.9</v>
      </c>
      <c r="AA27" s="683"/>
      <c r="AB27" s="683"/>
      <c r="AC27" s="683"/>
      <c r="AD27" s="684" t="s">
        <v>128</v>
      </c>
      <c r="AE27" s="684"/>
      <c r="AF27" s="684"/>
      <c r="AG27" s="684"/>
      <c r="AH27" s="684"/>
      <c r="AI27" s="684"/>
      <c r="AJ27" s="684"/>
      <c r="AK27" s="684"/>
      <c r="AL27" s="626" t="s">
        <v>128</v>
      </c>
      <c r="AM27" s="627"/>
      <c r="AN27" s="627"/>
      <c r="AO27" s="685"/>
      <c r="AP27" s="618" t="s">
        <v>299</v>
      </c>
      <c r="AQ27" s="619"/>
      <c r="AR27" s="619"/>
      <c r="AS27" s="619"/>
      <c r="AT27" s="619"/>
      <c r="AU27" s="619"/>
      <c r="AV27" s="619"/>
      <c r="AW27" s="619"/>
      <c r="AX27" s="619"/>
      <c r="AY27" s="619"/>
      <c r="AZ27" s="619"/>
      <c r="BA27" s="619"/>
      <c r="BB27" s="619"/>
      <c r="BC27" s="619"/>
      <c r="BD27" s="619"/>
      <c r="BE27" s="619"/>
      <c r="BF27" s="620"/>
      <c r="BG27" s="621">
        <v>2130719</v>
      </c>
      <c r="BH27" s="624"/>
      <c r="BI27" s="624"/>
      <c r="BJ27" s="624"/>
      <c r="BK27" s="624"/>
      <c r="BL27" s="624"/>
      <c r="BM27" s="624"/>
      <c r="BN27" s="625"/>
      <c r="BO27" s="683">
        <v>100</v>
      </c>
      <c r="BP27" s="683"/>
      <c r="BQ27" s="683"/>
      <c r="BR27" s="683"/>
      <c r="BS27" s="629" t="s">
        <v>128</v>
      </c>
      <c r="BT27" s="624"/>
      <c r="BU27" s="624"/>
      <c r="BV27" s="624"/>
      <c r="BW27" s="624"/>
      <c r="BX27" s="624"/>
      <c r="BY27" s="624"/>
      <c r="BZ27" s="624"/>
      <c r="CA27" s="624"/>
      <c r="CB27" s="664"/>
      <c r="CD27" s="665" t="s">
        <v>300</v>
      </c>
      <c r="CE27" s="662"/>
      <c r="CF27" s="662"/>
      <c r="CG27" s="662"/>
      <c r="CH27" s="662"/>
      <c r="CI27" s="662"/>
      <c r="CJ27" s="662"/>
      <c r="CK27" s="662"/>
      <c r="CL27" s="662"/>
      <c r="CM27" s="662"/>
      <c r="CN27" s="662"/>
      <c r="CO27" s="662"/>
      <c r="CP27" s="662"/>
      <c r="CQ27" s="663"/>
      <c r="CR27" s="621">
        <v>1462921</v>
      </c>
      <c r="CS27" s="622"/>
      <c r="CT27" s="622"/>
      <c r="CU27" s="622"/>
      <c r="CV27" s="622"/>
      <c r="CW27" s="622"/>
      <c r="CX27" s="622"/>
      <c r="CY27" s="623"/>
      <c r="CZ27" s="626">
        <v>13.6</v>
      </c>
      <c r="DA27" s="655"/>
      <c r="DB27" s="655"/>
      <c r="DC27" s="656"/>
      <c r="DD27" s="629">
        <v>423422</v>
      </c>
      <c r="DE27" s="622"/>
      <c r="DF27" s="622"/>
      <c r="DG27" s="622"/>
      <c r="DH27" s="622"/>
      <c r="DI27" s="622"/>
      <c r="DJ27" s="622"/>
      <c r="DK27" s="623"/>
      <c r="DL27" s="629">
        <v>423422</v>
      </c>
      <c r="DM27" s="622"/>
      <c r="DN27" s="622"/>
      <c r="DO27" s="622"/>
      <c r="DP27" s="622"/>
      <c r="DQ27" s="622"/>
      <c r="DR27" s="622"/>
      <c r="DS27" s="622"/>
      <c r="DT27" s="622"/>
      <c r="DU27" s="622"/>
      <c r="DV27" s="623"/>
      <c r="DW27" s="626">
        <v>8.5</v>
      </c>
      <c r="DX27" s="655"/>
      <c r="DY27" s="655"/>
      <c r="DZ27" s="655"/>
      <c r="EA27" s="655"/>
      <c r="EB27" s="655"/>
      <c r="EC27" s="657"/>
    </row>
    <row r="28" spans="2:133" ht="11.25" customHeight="1" x14ac:dyDescent="0.15">
      <c r="B28" s="726" t="s">
        <v>301</v>
      </c>
      <c r="C28" s="727"/>
      <c r="D28" s="727"/>
      <c r="E28" s="727"/>
      <c r="F28" s="727"/>
      <c r="G28" s="727"/>
      <c r="H28" s="727"/>
      <c r="I28" s="727"/>
      <c r="J28" s="727"/>
      <c r="K28" s="727"/>
      <c r="L28" s="727"/>
      <c r="M28" s="727"/>
      <c r="N28" s="727"/>
      <c r="O28" s="727"/>
      <c r="P28" s="727"/>
      <c r="Q28" s="728"/>
      <c r="R28" s="621" t="s">
        <v>128</v>
      </c>
      <c r="S28" s="624"/>
      <c r="T28" s="624"/>
      <c r="U28" s="624"/>
      <c r="V28" s="624"/>
      <c r="W28" s="624"/>
      <c r="X28" s="624"/>
      <c r="Y28" s="625"/>
      <c r="Z28" s="683" t="s">
        <v>128</v>
      </c>
      <c r="AA28" s="683"/>
      <c r="AB28" s="683"/>
      <c r="AC28" s="683"/>
      <c r="AD28" s="684" t="s">
        <v>128</v>
      </c>
      <c r="AE28" s="684"/>
      <c r="AF28" s="684"/>
      <c r="AG28" s="684"/>
      <c r="AH28" s="684"/>
      <c r="AI28" s="684"/>
      <c r="AJ28" s="684"/>
      <c r="AK28" s="684"/>
      <c r="AL28" s="626" t="s">
        <v>128</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302</v>
      </c>
      <c r="CE28" s="662"/>
      <c r="CF28" s="662"/>
      <c r="CG28" s="662"/>
      <c r="CH28" s="662"/>
      <c r="CI28" s="662"/>
      <c r="CJ28" s="662"/>
      <c r="CK28" s="662"/>
      <c r="CL28" s="662"/>
      <c r="CM28" s="662"/>
      <c r="CN28" s="662"/>
      <c r="CO28" s="662"/>
      <c r="CP28" s="662"/>
      <c r="CQ28" s="663"/>
      <c r="CR28" s="621">
        <v>514762</v>
      </c>
      <c r="CS28" s="624"/>
      <c r="CT28" s="624"/>
      <c r="CU28" s="624"/>
      <c r="CV28" s="624"/>
      <c r="CW28" s="624"/>
      <c r="CX28" s="624"/>
      <c r="CY28" s="625"/>
      <c r="CZ28" s="626">
        <v>4.8</v>
      </c>
      <c r="DA28" s="655"/>
      <c r="DB28" s="655"/>
      <c r="DC28" s="656"/>
      <c r="DD28" s="629">
        <v>428712</v>
      </c>
      <c r="DE28" s="624"/>
      <c r="DF28" s="624"/>
      <c r="DG28" s="624"/>
      <c r="DH28" s="624"/>
      <c r="DI28" s="624"/>
      <c r="DJ28" s="624"/>
      <c r="DK28" s="625"/>
      <c r="DL28" s="629">
        <v>428712</v>
      </c>
      <c r="DM28" s="624"/>
      <c r="DN28" s="624"/>
      <c r="DO28" s="624"/>
      <c r="DP28" s="624"/>
      <c r="DQ28" s="624"/>
      <c r="DR28" s="624"/>
      <c r="DS28" s="624"/>
      <c r="DT28" s="624"/>
      <c r="DU28" s="624"/>
      <c r="DV28" s="625"/>
      <c r="DW28" s="626">
        <v>8.6</v>
      </c>
      <c r="DX28" s="655"/>
      <c r="DY28" s="655"/>
      <c r="DZ28" s="655"/>
      <c r="EA28" s="655"/>
      <c r="EB28" s="655"/>
      <c r="EC28" s="657"/>
    </row>
    <row r="29" spans="2:133" ht="11.25" customHeight="1" x14ac:dyDescent="0.15">
      <c r="B29" s="618" t="s">
        <v>303</v>
      </c>
      <c r="C29" s="619"/>
      <c r="D29" s="619"/>
      <c r="E29" s="619"/>
      <c r="F29" s="619"/>
      <c r="G29" s="619"/>
      <c r="H29" s="619"/>
      <c r="I29" s="619"/>
      <c r="J29" s="619"/>
      <c r="K29" s="619"/>
      <c r="L29" s="619"/>
      <c r="M29" s="619"/>
      <c r="N29" s="619"/>
      <c r="O29" s="619"/>
      <c r="P29" s="619"/>
      <c r="Q29" s="620"/>
      <c r="R29" s="621">
        <v>697935</v>
      </c>
      <c r="S29" s="624"/>
      <c r="T29" s="624"/>
      <c r="U29" s="624"/>
      <c r="V29" s="624"/>
      <c r="W29" s="624"/>
      <c r="X29" s="624"/>
      <c r="Y29" s="625"/>
      <c r="Z29" s="683">
        <v>6.2</v>
      </c>
      <c r="AA29" s="683"/>
      <c r="AB29" s="683"/>
      <c r="AC29" s="683"/>
      <c r="AD29" s="684" t="s">
        <v>174</v>
      </c>
      <c r="AE29" s="684"/>
      <c r="AF29" s="684"/>
      <c r="AG29" s="684"/>
      <c r="AH29" s="684"/>
      <c r="AI29" s="684"/>
      <c r="AJ29" s="684"/>
      <c r="AK29" s="684"/>
      <c r="AL29" s="626" t="s">
        <v>128</v>
      </c>
      <c r="AM29" s="627"/>
      <c r="AN29" s="627"/>
      <c r="AO29" s="685"/>
      <c r="AP29" s="695" t="s">
        <v>223</v>
      </c>
      <c r="AQ29" s="696"/>
      <c r="AR29" s="696"/>
      <c r="AS29" s="696"/>
      <c r="AT29" s="696"/>
      <c r="AU29" s="696"/>
      <c r="AV29" s="696"/>
      <c r="AW29" s="696"/>
      <c r="AX29" s="696"/>
      <c r="AY29" s="696"/>
      <c r="AZ29" s="696"/>
      <c r="BA29" s="696"/>
      <c r="BB29" s="696"/>
      <c r="BC29" s="696"/>
      <c r="BD29" s="696"/>
      <c r="BE29" s="696"/>
      <c r="BF29" s="697"/>
      <c r="BG29" s="695" t="s">
        <v>304</v>
      </c>
      <c r="BH29" s="723"/>
      <c r="BI29" s="723"/>
      <c r="BJ29" s="723"/>
      <c r="BK29" s="723"/>
      <c r="BL29" s="723"/>
      <c r="BM29" s="723"/>
      <c r="BN29" s="723"/>
      <c r="BO29" s="723"/>
      <c r="BP29" s="723"/>
      <c r="BQ29" s="724"/>
      <c r="BR29" s="695" t="s">
        <v>305</v>
      </c>
      <c r="BS29" s="723"/>
      <c r="BT29" s="723"/>
      <c r="BU29" s="723"/>
      <c r="BV29" s="723"/>
      <c r="BW29" s="723"/>
      <c r="BX29" s="723"/>
      <c r="BY29" s="723"/>
      <c r="BZ29" s="723"/>
      <c r="CA29" s="723"/>
      <c r="CB29" s="724"/>
      <c r="CD29" s="705" t="s">
        <v>306</v>
      </c>
      <c r="CE29" s="706"/>
      <c r="CF29" s="665" t="s">
        <v>307</v>
      </c>
      <c r="CG29" s="662"/>
      <c r="CH29" s="662"/>
      <c r="CI29" s="662"/>
      <c r="CJ29" s="662"/>
      <c r="CK29" s="662"/>
      <c r="CL29" s="662"/>
      <c r="CM29" s="662"/>
      <c r="CN29" s="662"/>
      <c r="CO29" s="662"/>
      <c r="CP29" s="662"/>
      <c r="CQ29" s="663"/>
      <c r="CR29" s="621">
        <v>514431</v>
      </c>
      <c r="CS29" s="622"/>
      <c r="CT29" s="622"/>
      <c r="CU29" s="622"/>
      <c r="CV29" s="622"/>
      <c r="CW29" s="622"/>
      <c r="CX29" s="622"/>
      <c r="CY29" s="623"/>
      <c r="CZ29" s="626">
        <v>4.8</v>
      </c>
      <c r="DA29" s="655"/>
      <c r="DB29" s="655"/>
      <c r="DC29" s="656"/>
      <c r="DD29" s="629">
        <v>428381</v>
      </c>
      <c r="DE29" s="622"/>
      <c r="DF29" s="622"/>
      <c r="DG29" s="622"/>
      <c r="DH29" s="622"/>
      <c r="DI29" s="622"/>
      <c r="DJ29" s="622"/>
      <c r="DK29" s="623"/>
      <c r="DL29" s="629">
        <v>428381</v>
      </c>
      <c r="DM29" s="622"/>
      <c r="DN29" s="622"/>
      <c r="DO29" s="622"/>
      <c r="DP29" s="622"/>
      <c r="DQ29" s="622"/>
      <c r="DR29" s="622"/>
      <c r="DS29" s="622"/>
      <c r="DT29" s="622"/>
      <c r="DU29" s="622"/>
      <c r="DV29" s="623"/>
      <c r="DW29" s="626">
        <v>8.6</v>
      </c>
      <c r="DX29" s="655"/>
      <c r="DY29" s="655"/>
      <c r="DZ29" s="655"/>
      <c r="EA29" s="655"/>
      <c r="EB29" s="655"/>
      <c r="EC29" s="657"/>
    </row>
    <row r="30" spans="2:133" ht="11.25" customHeight="1" x14ac:dyDescent="0.15">
      <c r="B30" s="618" t="s">
        <v>308</v>
      </c>
      <c r="C30" s="619"/>
      <c r="D30" s="619"/>
      <c r="E30" s="619"/>
      <c r="F30" s="619"/>
      <c r="G30" s="619"/>
      <c r="H30" s="619"/>
      <c r="I30" s="619"/>
      <c r="J30" s="619"/>
      <c r="K30" s="619"/>
      <c r="L30" s="619"/>
      <c r="M30" s="619"/>
      <c r="N30" s="619"/>
      <c r="O30" s="619"/>
      <c r="P30" s="619"/>
      <c r="Q30" s="620"/>
      <c r="R30" s="621">
        <v>38381</v>
      </c>
      <c r="S30" s="624"/>
      <c r="T30" s="624"/>
      <c r="U30" s="624"/>
      <c r="V30" s="624"/>
      <c r="W30" s="624"/>
      <c r="X30" s="624"/>
      <c r="Y30" s="625"/>
      <c r="Z30" s="683">
        <v>0.3</v>
      </c>
      <c r="AA30" s="683"/>
      <c r="AB30" s="683"/>
      <c r="AC30" s="683"/>
      <c r="AD30" s="684">
        <v>3064</v>
      </c>
      <c r="AE30" s="684"/>
      <c r="AF30" s="684"/>
      <c r="AG30" s="684"/>
      <c r="AH30" s="684"/>
      <c r="AI30" s="684"/>
      <c r="AJ30" s="684"/>
      <c r="AK30" s="684"/>
      <c r="AL30" s="626">
        <v>0.1</v>
      </c>
      <c r="AM30" s="627"/>
      <c r="AN30" s="627"/>
      <c r="AO30" s="685"/>
      <c r="AP30" s="711" t="s">
        <v>309</v>
      </c>
      <c r="AQ30" s="712"/>
      <c r="AR30" s="712"/>
      <c r="AS30" s="712"/>
      <c r="AT30" s="717" t="s">
        <v>310</v>
      </c>
      <c r="AU30" s="228"/>
      <c r="AV30" s="228"/>
      <c r="AW30" s="228"/>
      <c r="AX30" s="720" t="s">
        <v>187</v>
      </c>
      <c r="AY30" s="721"/>
      <c r="AZ30" s="721"/>
      <c r="BA30" s="721"/>
      <c r="BB30" s="721"/>
      <c r="BC30" s="721"/>
      <c r="BD30" s="721"/>
      <c r="BE30" s="721"/>
      <c r="BF30" s="722"/>
      <c r="BG30" s="701">
        <v>99.5</v>
      </c>
      <c r="BH30" s="702"/>
      <c r="BI30" s="702"/>
      <c r="BJ30" s="702"/>
      <c r="BK30" s="702"/>
      <c r="BL30" s="702"/>
      <c r="BM30" s="703">
        <v>95.3</v>
      </c>
      <c r="BN30" s="702"/>
      <c r="BO30" s="702"/>
      <c r="BP30" s="702"/>
      <c r="BQ30" s="704"/>
      <c r="BR30" s="701">
        <v>99.5</v>
      </c>
      <c r="BS30" s="702"/>
      <c r="BT30" s="702"/>
      <c r="BU30" s="702"/>
      <c r="BV30" s="702"/>
      <c r="BW30" s="702"/>
      <c r="BX30" s="703">
        <v>92.2</v>
      </c>
      <c r="BY30" s="702"/>
      <c r="BZ30" s="702"/>
      <c r="CA30" s="702"/>
      <c r="CB30" s="704"/>
      <c r="CD30" s="707"/>
      <c r="CE30" s="708"/>
      <c r="CF30" s="665" t="s">
        <v>311</v>
      </c>
      <c r="CG30" s="662"/>
      <c r="CH30" s="662"/>
      <c r="CI30" s="662"/>
      <c r="CJ30" s="662"/>
      <c r="CK30" s="662"/>
      <c r="CL30" s="662"/>
      <c r="CM30" s="662"/>
      <c r="CN30" s="662"/>
      <c r="CO30" s="662"/>
      <c r="CP30" s="662"/>
      <c r="CQ30" s="663"/>
      <c r="CR30" s="621">
        <v>464739</v>
      </c>
      <c r="CS30" s="624"/>
      <c r="CT30" s="624"/>
      <c r="CU30" s="624"/>
      <c r="CV30" s="624"/>
      <c r="CW30" s="624"/>
      <c r="CX30" s="624"/>
      <c r="CY30" s="625"/>
      <c r="CZ30" s="626">
        <v>4.3</v>
      </c>
      <c r="DA30" s="655"/>
      <c r="DB30" s="655"/>
      <c r="DC30" s="656"/>
      <c r="DD30" s="629">
        <v>378689</v>
      </c>
      <c r="DE30" s="624"/>
      <c r="DF30" s="624"/>
      <c r="DG30" s="624"/>
      <c r="DH30" s="624"/>
      <c r="DI30" s="624"/>
      <c r="DJ30" s="624"/>
      <c r="DK30" s="625"/>
      <c r="DL30" s="629">
        <v>378689</v>
      </c>
      <c r="DM30" s="624"/>
      <c r="DN30" s="624"/>
      <c r="DO30" s="624"/>
      <c r="DP30" s="624"/>
      <c r="DQ30" s="624"/>
      <c r="DR30" s="624"/>
      <c r="DS30" s="624"/>
      <c r="DT30" s="624"/>
      <c r="DU30" s="624"/>
      <c r="DV30" s="625"/>
      <c r="DW30" s="626">
        <v>7.6</v>
      </c>
      <c r="DX30" s="655"/>
      <c r="DY30" s="655"/>
      <c r="DZ30" s="655"/>
      <c r="EA30" s="655"/>
      <c r="EB30" s="655"/>
      <c r="EC30" s="657"/>
    </row>
    <row r="31" spans="2:133" ht="11.25" customHeight="1" x14ac:dyDescent="0.15">
      <c r="B31" s="618" t="s">
        <v>312</v>
      </c>
      <c r="C31" s="619"/>
      <c r="D31" s="619"/>
      <c r="E31" s="619"/>
      <c r="F31" s="619"/>
      <c r="G31" s="619"/>
      <c r="H31" s="619"/>
      <c r="I31" s="619"/>
      <c r="J31" s="619"/>
      <c r="K31" s="619"/>
      <c r="L31" s="619"/>
      <c r="M31" s="619"/>
      <c r="N31" s="619"/>
      <c r="O31" s="619"/>
      <c r="P31" s="619"/>
      <c r="Q31" s="620"/>
      <c r="R31" s="621">
        <v>1912</v>
      </c>
      <c r="S31" s="624"/>
      <c r="T31" s="624"/>
      <c r="U31" s="624"/>
      <c r="V31" s="624"/>
      <c r="W31" s="624"/>
      <c r="X31" s="624"/>
      <c r="Y31" s="625"/>
      <c r="Z31" s="683">
        <v>0</v>
      </c>
      <c r="AA31" s="683"/>
      <c r="AB31" s="683"/>
      <c r="AC31" s="683"/>
      <c r="AD31" s="684" t="s">
        <v>128</v>
      </c>
      <c r="AE31" s="684"/>
      <c r="AF31" s="684"/>
      <c r="AG31" s="684"/>
      <c r="AH31" s="684"/>
      <c r="AI31" s="684"/>
      <c r="AJ31" s="684"/>
      <c r="AK31" s="684"/>
      <c r="AL31" s="626" t="s">
        <v>128</v>
      </c>
      <c r="AM31" s="627"/>
      <c r="AN31" s="627"/>
      <c r="AO31" s="685"/>
      <c r="AP31" s="713"/>
      <c r="AQ31" s="714"/>
      <c r="AR31" s="714"/>
      <c r="AS31" s="714"/>
      <c r="AT31" s="718"/>
      <c r="AU31" s="227" t="s">
        <v>313</v>
      </c>
      <c r="AV31" s="227"/>
      <c r="AW31" s="227"/>
      <c r="AX31" s="618" t="s">
        <v>314</v>
      </c>
      <c r="AY31" s="619"/>
      <c r="AZ31" s="619"/>
      <c r="BA31" s="619"/>
      <c r="BB31" s="619"/>
      <c r="BC31" s="619"/>
      <c r="BD31" s="619"/>
      <c r="BE31" s="619"/>
      <c r="BF31" s="620"/>
      <c r="BG31" s="699">
        <v>99.5</v>
      </c>
      <c r="BH31" s="622"/>
      <c r="BI31" s="622"/>
      <c r="BJ31" s="622"/>
      <c r="BK31" s="622"/>
      <c r="BL31" s="622"/>
      <c r="BM31" s="627">
        <v>98.6</v>
      </c>
      <c r="BN31" s="700"/>
      <c r="BO31" s="700"/>
      <c r="BP31" s="700"/>
      <c r="BQ31" s="661"/>
      <c r="BR31" s="699">
        <v>99.6</v>
      </c>
      <c r="BS31" s="622"/>
      <c r="BT31" s="622"/>
      <c r="BU31" s="622"/>
      <c r="BV31" s="622"/>
      <c r="BW31" s="622"/>
      <c r="BX31" s="627">
        <v>98.4</v>
      </c>
      <c r="BY31" s="700"/>
      <c r="BZ31" s="700"/>
      <c r="CA31" s="700"/>
      <c r="CB31" s="661"/>
      <c r="CD31" s="707"/>
      <c r="CE31" s="708"/>
      <c r="CF31" s="665" t="s">
        <v>315</v>
      </c>
      <c r="CG31" s="662"/>
      <c r="CH31" s="662"/>
      <c r="CI31" s="662"/>
      <c r="CJ31" s="662"/>
      <c r="CK31" s="662"/>
      <c r="CL31" s="662"/>
      <c r="CM31" s="662"/>
      <c r="CN31" s="662"/>
      <c r="CO31" s="662"/>
      <c r="CP31" s="662"/>
      <c r="CQ31" s="663"/>
      <c r="CR31" s="621">
        <v>49692</v>
      </c>
      <c r="CS31" s="622"/>
      <c r="CT31" s="622"/>
      <c r="CU31" s="622"/>
      <c r="CV31" s="622"/>
      <c r="CW31" s="622"/>
      <c r="CX31" s="622"/>
      <c r="CY31" s="623"/>
      <c r="CZ31" s="626">
        <v>0.5</v>
      </c>
      <c r="DA31" s="655"/>
      <c r="DB31" s="655"/>
      <c r="DC31" s="656"/>
      <c r="DD31" s="629">
        <v>49692</v>
      </c>
      <c r="DE31" s="622"/>
      <c r="DF31" s="622"/>
      <c r="DG31" s="622"/>
      <c r="DH31" s="622"/>
      <c r="DI31" s="622"/>
      <c r="DJ31" s="622"/>
      <c r="DK31" s="623"/>
      <c r="DL31" s="629">
        <v>49692</v>
      </c>
      <c r="DM31" s="622"/>
      <c r="DN31" s="622"/>
      <c r="DO31" s="622"/>
      <c r="DP31" s="622"/>
      <c r="DQ31" s="622"/>
      <c r="DR31" s="622"/>
      <c r="DS31" s="622"/>
      <c r="DT31" s="622"/>
      <c r="DU31" s="622"/>
      <c r="DV31" s="623"/>
      <c r="DW31" s="626">
        <v>1</v>
      </c>
      <c r="DX31" s="655"/>
      <c r="DY31" s="655"/>
      <c r="DZ31" s="655"/>
      <c r="EA31" s="655"/>
      <c r="EB31" s="655"/>
      <c r="EC31" s="657"/>
    </row>
    <row r="32" spans="2:133" ht="11.25" customHeight="1" x14ac:dyDescent="0.15">
      <c r="B32" s="618" t="s">
        <v>316</v>
      </c>
      <c r="C32" s="619"/>
      <c r="D32" s="619"/>
      <c r="E32" s="619"/>
      <c r="F32" s="619"/>
      <c r="G32" s="619"/>
      <c r="H32" s="619"/>
      <c r="I32" s="619"/>
      <c r="J32" s="619"/>
      <c r="K32" s="619"/>
      <c r="L32" s="619"/>
      <c r="M32" s="619"/>
      <c r="N32" s="619"/>
      <c r="O32" s="619"/>
      <c r="P32" s="619"/>
      <c r="Q32" s="620"/>
      <c r="R32" s="621">
        <v>569328</v>
      </c>
      <c r="S32" s="624"/>
      <c r="T32" s="624"/>
      <c r="U32" s="624"/>
      <c r="V32" s="624"/>
      <c r="W32" s="624"/>
      <c r="X32" s="624"/>
      <c r="Y32" s="625"/>
      <c r="Z32" s="683">
        <v>5</v>
      </c>
      <c r="AA32" s="683"/>
      <c r="AB32" s="683"/>
      <c r="AC32" s="683"/>
      <c r="AD32" s="684" t="s">
        <v>128</v>
      </c>
      <c r="AE32" s="684"/>
      <c r="AF32" s="684"/>
      <c r="AG32" s="684"/>
      <c r="AH32" s="684"/>
      <c r="AI32" s="684"/>
      <c r="AJ32" s="684"/>
      <c r="AK32" s="684"/>
      <c r="AL32" s="626" t="s">
        <v>128</v>
      </c>
      <c r="AM32" s="627"/>
      <c r="AN32" s="627"/>
      <c r="AO32" s="685"/>
      <c r="AP32" s="715"/>
      <c r="AQ32" s="716"/>
      <c r="AR32" s="716"/>
      <c r="AS32" s="716"/>
      <c r="AT32" s="719"/>
      <c r="AU32" s="229"/>
      <c r="AV32" s="229"/>
      <c r="AW32" s="229"/>
      <c r="AX32" s="633" t="s">
        <v>317</v>
      </c>
      <c r="AY32" s="634"/>
      <c r="AZ32" s="634"/>
      <c r="BA32" s="634"/>
      <c r="BB32" s="634"/>
      <c r="BC32" s="634"/>
      <c r="BD32" s="634"/>
      <c r="BE32" s="634"/>
      <c r="BF32" s="635"/>
      <c r="BG32" s="698">
        <v>99.4</v>
      </c>
      <c r="BH32" s="637"/>
      <c r="BI32" s="637"/>
      <c r="BJ32" s="637"/>
      <c r="BK32" s="637"/>
      <c r="BL32" s="637"/>
      <c r="BM32" s="681">
        <v>91.3</v>
      </c>
      <c r="BN32" s="637"/>
      <c r="BO32" s="637"/>
      <c r="BP32" s="637"/>
      <c r="BQ32" s="674"/>
      <c r="BR32" s="698">
        <v>99.4</v>
      </c>
      <c r="BS32" s="637"/>
      <c r="BT32" s="637"/>
      <c r="BU32" s="637"/>
      <c r="BV32" s="637"/>
      <c r="BW32" s="637"/>
      <c r="BX32" s="681">
        <v>85.3</v>
      </c>
      <c r="BY32" s="637"/>
      <c r="BZ32" s="637"/>
      <c r="CA32" s="637"/>
      <c r="CB32" s="674"/>
      <c r="CD32" s="709"/>
      <c r="CE32" s="710"/>
      <c r="CF32" s="665" t="s">
        <v>318</v>
      </c>
      <c r="CG32" s="662"/>
      <c r="CH32" s="662"/>
      <c r="CI32" s="662"/>
      <c r="CJ32" s="662"/>
      <c r="CK32" s="662"/>
      <c r="CL32" s="662"/>
      <c r="CM32" s="662"/>
      <c r="CN32" s="662"/>
      <c r="CO32" s="662"/>
      <c r="CP32" s="662"/>
      <c r="CQ32" s="663"/>
      <c r="CR32" s="621">
        <v>331</v>
      </c>
      <c r="CS32" s="624"/>
      <c r="CT32" s="624"/>
      <c r="CU32" s="624"/>
      <c r="CV32" s="624"/>
      <c r="CW32" s="624"/>
      <c r="CX32" s="624"/>
      <c r="CY32" s="625"/>
      <c r="CZ32" s="626">
        <v>0</v>
      </c>
      <c r="DA32" s="655"/>
      <c r="DB32" s="655"/>
      <c r="DC32" s="656"/>
      <c r="DD32" s="629">
        <v>331</v>
      </c>
      <c r="DE32" s="624"/>
      <c r="DF32" s="624"/>
      <c r="DG32" s="624"/>
      <c r="DH32" s="624"/>
      <c r="DI32" s="624"/>
      <c r="DJ32" s="624"/>
      <c r="DK32" s="625"/>
      <c r="DL32" s="629">
        <v>331</v>
      </c>
      <c r="DM32" s="624"/>
      <c r="DN32" s="624"/>
      <c r="DO32" s="624"/>
      <c r="DP32" s="624"/>
      <c r="DQ32" s="624"/>
      <c r="DR32" s="624"/>
      <c r="DS32" s="624"/>
      <c r="DT32" s="624"/>
      <c r="DU32" s="624"/>
      <c r="DV32" s="625"/>
      <c r="DW32" s="626">
        <v>0</v>
      </c>
      <c r="DX32" s="655"/>
      <c r="DY32" s="655"/>
      <c r="DZ32" s="655"/>
      <c r="EA32" s="655"/>
      <c r="EB32" s="655"/>
      <c r="EC32" s="657"/>
    </row>
    <row r="33" spans="2:133" ht="11.25" customHeight="1" x14ac:dyDescent="0.15">
      <c r="B33" s="618" t="s">
        <v>319</v>
      </c>
      <c r="C33" s="619"/>
      <c r="D33" s="619"/>
      <c r="E33" s="619"/>
      <c r="F33" s="619"/>
      <c r="G33" s="619"/>
      <c r="H33" s="619"/>
      <c r="I33" s="619"/>
      <c r="J33" s="619"/>
      <c r="K33" s="619"/>
      <c r="L33" s="619"/>
      <c r="M33" s="619"/>
      <c r="N33" s="619"/>
      <c r="O33" s="619"/>
      <c r="P33" s="619"/>
      <c r="Q33" s="620"/>
      <c r="R33" s="621">
        <v>574657</v>
      </c>
      <c r="S33" s="624"/>
      <c r="T33" s="624"/>
      <c r="U33" s="624"/>
      <c r="V33" s="624"/>
      <c r="W33" s="624"/>
      <c r="X33" s="624"/>
      <c r="Y33" s="625"/>
      <c r="Z33" s="683">
        <v>5.0999999999999996</v>
      </c>
      <c r="AA33" s="683"/>
      <c r="AB33" s="683"/>
      <c r="AC33" s="683"/>
      <c r="AD33" s="684" t="s">
        <v>128</v>
      </c>
      <c r="AE33" s="684"/>
      <c r="AF33" s="684"/>
      <c r="AG33" s="684"/>
      <c r="AH33" s="684"/>
      <c r="AI33" s="684"/>
      <c r="AJ33" s="684"/>
      <c r="AK33" s="684"/>
      <c r="AL33" s="626" t="s">
        <v>128</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320</v>
      </c>
      <c r="CE33" s="662"/>
      <c r="CF33" s="662"/>
      <c r="CG33" s="662"/>
      <c r="CH33" s="662"/>
      <c r="CI33" s="662"/>
      <c r="CJ33" s="662"/>
      <c r="CK33" s="662"/>
      <c r="CL33" s="662"/>
      <c r="CM33" s="662"/>
      <c r="CN33" s="662"/>
      <c r="CO33" s="662"/>
      <c r="CP33" s="662"/>
      <c r="CQ33" s="663"/>
      <c r="CR33" s="621">
        <v>3891578</v>
      </c>
      <c r="CS33" s="622"/>
      <c r="CT33" s="622"/>
      <c r="CU33" s="622"/>
      <c r="CV33" s="622"/>
      <c r="CW33" s="622"/>
      <c r="CX33" s="622"/>
      <c r="CY33" s="623"/>
      <c r="CZ33" s="626">
        <v>36.299999999999997</v>
      </c>
      <c r="DA33" s="655"/>
      <c r="DB33" s="655"/>
      <c r="DC33" s="656"/>
      <c r="DD33" s="629">
        <v>2971742</v>
      </c>
      <c r="DE33" s="622"/>
      <c r="DF33" s="622"/>
      <c r="DG33" s="622"/>
      <c r="DH33" s="622"/>
      <c r="DI33" s="622"/>
      <c r="DJ33" s="622"/>
      <c r="DK33" s="623"/>
      <c r="DL33" s="629">
        <v>2137587</v>
      </c>
      <c r="DM33" s="622"/>
      <c r="DN33" s="622"/>
      <c r="DO33" s="622"/>
      <c r="DP33" s="622"/>
      <c r="DQ33" s="622"/>
      <c r="DR33" s="622"/>
      <c r="DS33" s="622"/>
      <c r="DT33" s="622"/>
      <c r="DU33" s="622"/>
      <c r="DV33" s="623"/>
      <c r="DW33" s="626">
        <v>43</v>
      </c>
      <c r="DX33" s="655"/>
      <c r="DY33" s="655"/>
      <c r="DZ33" s="655"/>
      <c r="EA33" s="655"/>
      <c r="EB33" s="655"/>
      <c r="EC33" s="657"/>
    </row>
    <row r="34" spans="2:133" ht="11.25" customHeight="1" x14ac:dyDescent="0.15">
      <c r="B34" s="618" t="s">
        <v>321</v>
      </c>
      <c r="C34" s="619"/>
      <c r="D34" s="619"/>
      <c r="E34" s="619"/>
      <c r="F34" s="619"/>
      <c r="G34" s="619"/>
      <c r="H34" s="619"/>
      <c r="I34" s="619"/>
      <c r="J34" s="619"/>
      <c r="K34" s="619"/>
      <c r="L34" s="619"/>
      <c r="M34" s="619"/>
      <c r="N34" s="619"/>
      <c r="O34" s="619"/>
      <c r="P34" s="619"/>
      <c r="Q34" s="620"/>
      <c r="R34" s="621">
        <v>162884</v>
      </c>
      <c r="S34" s="624"/>
      <c r="T34" s="624"/>
      <c r="U34" s="624"/>
      <c r="V34" s="624"/>
      <c r="W34" s="624"/>
      <c r="X34" s="624"/>
      <c r="Y34" s="625"/>
      <c r="Z34" s="683">
        <v>1.4</v>
      </c>
      <c r="AA34" s="683"/>
      <c r="AB34" s="683"/>
      <c r="AC34" s="683"/>
      <c r="AD34" s="684">
        <v>9404</v>
      </c>
      <c r="AE34" s="684"/>
      <c r="AF34" s="684"/>
      <c r="AG34" s="684"/>
      <c r="AH34" s="684"/>
      <c r="AI34" s="684"/>
      <c r="AJ34" s="684"/>
      <c r="AK34" s="684"/>
      <c r="AL34" s="626">
        <v>0.2</v>
      </c>
      <c r="AM34" s="627"/>
      <c r="AN34" s="627"/>
      <c r="AO34" s="685"/>
      <c r="AP34" s="232"/>
      <c r="AQ34" s="695" t="s">
        <v>322</v>
      </c>
      <c r="AR34" s="696"/>
      <c r="AS34" s="696"/>
      <c r="AT34" s="696"/>
      <c r="AU34" s="696"/>
      <c r="AV34" s="696"/>
      <c r="AW34" s="696"/>
      <c r="AX34" s="696"/>
      <c r="AY34" s="696"/>
      <c r="AZ34" s="696"/>
      <c r="BA34" s="696"/>
      <c r="BB34" s="696"/>
      <c r="BC34" s="696"/>
      <c r="BD34" s="696"/>
      <c r="BE34" s="696"/>
      <c r="BF34" s="697"/>
      <c r="BG34" s="695" t="s">
        <v>323</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324</v>
      </c>
      <c r="CE34" s="662"/>
      <c r="CF34" s="662"/>
      <c r="CG34" s="662"/>
      <c r="CH34" s="662"/>
      <c r="CI34" s="662"/>
      <c r="CJ34" s="662"/>
      <c r="CK34" s="662"/>
      <c r="CL34" s="662"/>
      <c r="CM34" s="662"/>
      <c r="CN34" s="662"/>
      <c r="CO34" s="662"/>
      <c r="CP34" s="662"/>
      <c r="CQ34" s="663"/>
      <c r="CR34" s="621">
        <v>1589540</v>
      </c>
      <c r="CS34" s="624"/>
      <c r="CT34" s="624"/>
      <c r="CU34" s="624"/>
      <c r="CV34" s="624"/>
      <c r="CW34" s="624"/>
      <c r="CX34" s="624"/>
      <c r="CY34" s="625"/>
      <c r="CZ34" s="626">
        <v>14.8</v>
      </c>
      <c r="DA34" s="655"/>
      <c r="DB34" s="655"/>
      <c r="DC34" s="656"/>
      <c r="DD34" s="629">
        <v>1193594</v>
      </c>
      <c r="DE34" s="624"/>
      <c r="DF34" s="624"/>
      <c r="DG34" s="624"/>
      <c r="DH34" s="624"/>
      <c r="DI34" s="624"/>
      <c r="DJ34" s="624"/>
      <c r="DK34" s="625"/>
      <c r="DL34" s="629">
        <v>856516</v>
      </c>
      <c r="DM34" s="624"/>
      <c r="DN34" s="624"/>
      <c r="DO34" s="624"/>
      <c r="DP34" s="624"/>
      <c r="DQ34" s="624"/>
      <c r="DR34" s="624"/>
      <c r="DS34" s="624"/>
      <c r="DT34" s="624"/>
      <c r="DU34" s="624"/>
      <c r="DV34" s="625"/>
      <c r="DW34" s="626">
        <v>17.2</v>
      </c>
      <c r="DX34" s="655"/>
      <c r="DY34" s="655"/>
      <c r="DZ34" s="655"/>
      <c r="EA34" s="655"/>
      <c r="EB34" s="655"/>
      <c r="EC34" s="657"/>
    </row>
    <row r="35" spans="2:133" ht="11.25" customHeight="1" x14ac:dyDescent="0.15">
      <c r="B35" s="618" t="s">
        <v>325</v>
      </c>
      <c r="C35" s="619"/>
      <c r="D35" s="619"/>
      <c r="E35" s="619"/>
      <c r="F35" s="619"/>
      <c r="G35" s="619"/>
      <c r="H35" s="619"/>
      <c r="I35" s="619"/>
      <c r="J35" s="619"/>
      <c r="K35" s="619"/>
      <c r="L35" s="619"/>
      <c r="M35" s="619"/>
      <c r="N35" s="619"/>
      <c r="O35" s="619"/>
      <c r="P35" s="619"/>
      <c r="Q35" s="620"/>
      <c r="R35" s="621">
        <v>2910900</v>
      </c>
      <c r="S35" s="624"/>
      <c r="T35" s="624"/>
      <c r="U35" s="624"/>
      <c r="V35" s="624"/>
      <c r="W35" s="624"/>
      <c r="X35" s="624"/>
      <c r="Y35" s="625"/>
      <c r="Z35" s="683">
        <v>25.8</v>
      </c>
      <c r="AA35" s="683"/>
      <c r="AB35" s="683"/>
      <c r="AC35" s="683"/>
      <c r="AD35" s="684" t="s">
        <v>128</v>
      </c>
      <c r="AE35" s="684"/>
      <c r="AF35" s="684"/>
      <c r="AG35" s="684"/>
      <c r="AH35" s="684"/>
      <c r="AI35" s="684"/>
      <c r="AJ35" s="684"/>
      <c r="AK35" s="684"/>
      <c r="AL35" s="626" t="s">
        <v>174</v>
      </c>
      <c r="AM35" s="627"/>
      <c r="AN35" s="627"/>
      <c r="AO35" s="685"/>
      <c r="AP35" s="232"/>
      <c r="AQ35" s="689" t="s">
        <v>326</v>
      </c>
      <c r="AR35" s="690"/>
      <c r="AS35" s="690"/>
      <c r="AT35" s="690"/>
      <c r="AU35" s="690"/>
      <c r="AV35" s="690"/>
      <c r="AW35" s="690"/>
      <c r="AX35" s="690"/>
      <c r="AY35" s="691"/>
      <c r="AZ35" s="686">
        <v>1177989</v>
      </c>
      <c r="BA35" s="687"/>
      <c r="BB35" s="687"/>
      <c r="BC35" s="687"/>
      <c r="BD35" s="687"/>
      <c r="BE35" s="687"/>
      <c r="BF35" s="688"/>
      <c r="BG35" s="692" t="s">
        <v>327</v>
      </c>
      <c r="BH35" s="693"/>
      <c r="BI35" s="693"/>
      <c r="BJ35" s="693"/>
      <c r="BK35" s="693"/>
      <c r="BL35" s="693"/>
      <c r="BM35" s="693"/>
      <c r="BN35" s="693"/>
      <c r="BO35" s="693"/>
      <c r="BP35" s="693"/>
      <c r="BQ35" s="693"/>
      <c r="BR35" s="693"/>
      <c r="BS35" s="693"/>
      <c r="BT35" s="693"/>
      <c r="BU35" s="694"/>
      <c r="BV35" s="686">
        <v>39130</v>
      </c>
      <c r="BW35" s="687"/>
      <c r="BX35" s="687"/>
      <c r="BY35" s="687"/>
      <c r="BZ35" s="687"/>
      <c r="CA35" s="687"/>
      <c r="CB35" s="688"/>
      <c r="CD35" s="665" t="s">
        <v>328</v>
      </c>
      <c r="CE35" s="662"/>
      <c r="CF35" s="662"/>
      <c r="CG35" s="662"/>
      <c r="CH35" s="662"/>
      <c r="CI35" s="662"/>
      <c r="CJ35" s="662"/>
      <c r="CK35" s="662"/>
      <c r="CL35" s="662"/>
      <c r="CM35" s="662"/>
      <c r="CN35" s="662"/>
      <c r="CO35" s="662"/>
      <c r="CP35" s="662"/>
      <c r="CQ35" s="663"/>
      <c r="CR35" s="621">
        <v>25769</v>
      </c>
      <c r="CS35" s="622"/>
      <c r="CT35" s="622"/>
      <c r="CU35" s="622"/>
      <c r="CV35" s="622"/>
      <c r="CW35" s="622"/>
      <c r="CX35" s="622"/>
      <c r="CY35" s="623"/>
      <c r="CZ35" s="626">
        <v>0.2</v>
      </c>
      <c r="DA35" s="655"/>
      <c r="DB35" s="655"/>
      <c r="DC35" s="656"/>
      <c r="DD35" s="629">
        <v>25769</v>
      </c>
      <c r="DE35" s="622"/>
      <c r="DF35" s="622"/>
      <c r="DG35" s="622"/>
      <c r="DH35" s="622"/>
      <c r="DI35" s="622"/>
      <c r="DJ35" s="622"/>
      <c r="DK35" s="623"/>
      <c r="DL35" s="629">
        <v>25769</v>
      </c>
      <c r="DM35" s="622"/>
      <c r="DN35" s="622"/>
      <c r="DO35" s="622"/>
      <c r="DP35" s="622"/>
      <c r="DQ35" s="622"/>
      <c r="DR35" s="622"/>
      <c r="DS35" s="622"/>
      <c r="DT35" s="622"/>
      <c r="DU35" s="622"/>
      <c r="DV35" s="623"/>
      <c r="DW35" s="626">
        <v>0.5</v>
      </c>
      <c r="DX35" s="655"/>
      <c r="DY35" s="655"/>
      <c r="DZ35" s="655"/>
      <c r="EA35" s="655"/>
      <c r="EB35" s="655"/>
      <c r="EC35" s="657"/>
    </row>
    <row r="36" spans="2:133" ht="11.25" customHeight="1" x14ac:dyDescent="0.15">
      <c r="B36" s="618" t="s">
        <v>329</v>
      </c>
      <c r="C36" s="619"/>
      <c r="D36" s="619"/>
      <c r="E36" s="619"/>
      <c r="F36" s="619"/>
      <c r="G36" s="619"/>
      <c r="H36" s="619"/>
      <c r="I36" s="619"/>
      <c r="J36" s="619"/>
      <c r="K36" s="619"/>
      <c r="L36" s="619"/>
      <c r="M36" s="619"/>
      <c r="N36" s="619"/>
      <c r="O36" s="619"/>
      <c r="P36" s="619"/>
      <c r="Q36" s="620"/>
      <c r="R36" s="621" t="s">
        <v>128</v>
      </c>
      <c r="S36" s="624"/>
      <c r="T36" s="624"/>
      <c r="U36" s="624"/>
      <c r="V36" s="624"/>
      <c r="W36" s="624"/>
      <c r="X36" s="624"/>
      <c r="Y36" s="625"/>
      <c r="Z36" s="683" t="s">
        <v>128</v>
      </c>
      <c r="AA36" s="683"/>
      <c r="AB36" s="683"/>
      <c r="AC36" s="683"/>
      <c r="AD36" s="684" t="s">
        <v>174</v>
      </c>
      <c r="AE36" s="684"/>
      <c r="AF36" s="684"/>
      <c r="AG36" s="684"/>
      <c r="AH36" s="684"/>
      <c r="AI36" s="684"/>
      <c r="AJ36" s="684"/>
      <c r="AK36" s="684"/>
      <c r="AL36" s="626" t="s">
        <v>128</v>
      </c>
      <c r="AM36" s="627"/>
      <c r="AN36" s="627"/>
      <c r="AO36" s="685"/>
      <c r="AQ36" s="658" t="s">
        <v>330</v>
      </c>
      <c r="AR36" s="659"/>
      <c r="AS36" s="659"/>
      <c r="AT36" s="659"/>
      <c r="AU36" s="659"/>
      <c r="AV36" s="659"/>
      <c r="AW36" s="659"/>
      <c r="AX36" s="659"/>
      <c r="AY36" s="660"/>
      <c r="AZ36" s="621">
        <v>376000</v>
      </c>
      <c r="BA36" s="624"/>
      <c r="BB36" s="624"/>
      <c r="BC36" s="624"/>
      <c r="BD36" s="622"/>
      <c r="BE36" s="622"/>
      <c r="BF36" s="661"/>
      <c r="BG36" s="665" t="s">
        <v>331</v>
      </c>
      <c r="BH36" s="662"/>
      <c r="BI36" s="662"/>
      <c r="BJ36" s="662"/>
      <c r="BK36" s="662"/>
      <c r="BL36" s="662"/>
      <c r="BM36" s="662"/>
      <c r="BN36" s="662"/>
      <c r="BO36" s="662"/>
      <c r="BP36" s="662"/>
      <c r="BQ36" s="662"/>
      <c r="BR36" s="662"/>
      <c r="BS36" s="662"/>
      <c r="BT36" s="662"/>
      <c r="BU36" s="663"/>
      <c r="BV36" s="621">
        <v>16819</v>
      </c>
      <c r="BW36" s="624"/>
      <c r="BX36" s="624"/>
      <c r="BY36" s="624"/>
      <c r="BZ36" s="624"/>
      <c r="CA36" s="624"/>
      <c r="CB36" s="664"/>
      <c r="CD36" s="665" t="s">
        <v>332</v>
      </c>
      <c r="CE36" s="662"/>
      <c r="CF36" s="662"/>
      <c r="CG36" s="662"/>
      <c r="CH36" s="662"/>
      <c r="CI36" s="662"/>
      <c r="CJ36" s="662"/>
      <c r="CK36" s="662"/>
      <c r="CL36" s="662"/>
      <c r="CM36" s="662"/>
      <c r="CN36" s="662"/>
      <c r="CO36" s="662"/>
      <c r="CP36" s="662"/>
      <c r="CQ36" s="663"/>
      <c r="CR36" s="621">
        <v>1199378</v>
      </c>
      <c r="CS36" s="624"/>
      <c r="CT36" s="624"/>
      <c r="CU36" s="624"/>
      <c r="CV36" s="624"/>
      <c r="CW36" s="624"/>
      <c r="CX36" s="624"/>
      <c r="CY36" s="625"/>
      <c r="CZ36" s="626">
        <v>11.2</v>
      </c>
      <c r="DA36" s="655"/>
      <c r="DB36" s="655"/>
      <c r="DC36" s="656"/>
      <c r="DD36" s="629">
        <v>821362</v>
      </c>
      <c r="DE36" s="624"/>
      <c r="DF36" s="624"/>
      <c r="DG36" s="624"/>
      <c r="DH36" s="624"/>
      <c r="DI36" s="624"/>
      <c r="DJ36" s="624"/>
      <c r="DK36" s="625"/>
      <c r="DL36" s="629">
        <v>623818</v>
      </c>
      <c r="DM36" s="624"/>
      <c r="DN36" s="624"/>
      <c r="DO36" s="624"/>
      <c r="DP36" s="624"/>
      <c r="DQ36" s="624"/>
      <c r="DR36" s="624"/>
      <c r="DS36" s="624"/>
      <c r="DT36" s="624"/>
      <c r="DU36" s="624"/>
      <c r="DV36" s="625"/>
      <c r="DW36" s="626">
        <v>12.5</v>
      </c>
      <c r="DX36" s="655"/>
      <c r="DY36" s="655"/>
      <c r="DZ36" s="655"/>
      <c r="EA36" s="655"/>
      <c r="EB36" s="655"/>
      <c r="EC36" s="657"/>
    </row>
    <row r="37" spans="2:133" ht="11.25" customHeight="1" x14ac:dyDescent="0.15">
      <c r="B37" s="618" t="s">
        <v>333</v>
      </c>
      <c r="C37" s="619"/>
      <c r="D37" s="619"/>
      <c r="E37" s="619"/>
      <c r="F37" s="619"/>
      <c r="G37" s="619"/>
      <c r="H37" s="619"/>
      <c r="I37" s="619"/>
      <c r="J37" s="619"/>
      <c r="K37" s="619"/>
      <c r="L37" s="619"/>
      <c r="M37" s="619"/>
      <c r="N37" s="619"/>
      <c r="O37" s="619"/>
      <c r="P37" s="619"/>
      <c r="Q37" s="620"/>
      <c r="R37" s="621">
        <v>282300</v>
      </c>
      <c r="S37" s="624"/>
      <c r="T37" s="624"/>
      <c r="U37" s="624"/>
      <c r="V37" s="624"/>
      <c r="W37" s="624"/>
      <c r="X37" s="624"/>
      <c r="Y37" s="625"/>
      <c r="Z37" s="683">
        <v>2.5</v>
      </c>
      <c r="AA37" s="683"/>
      <c r="AB37" s="683"/>
      <c r="AC37" s="683"/>
      <c r="AD37" s="684" t="s">
        <v>128</v>
      </c>
      <c r="AE37" s="684"/>
      <c r="AF37" s="684"/>
      <c r="AG37" s="684"/>
      <c r="AH37" s="684"/>
      <c r="AI37" s="684"/>
      <c r="AJ37" s="684"/>
      <c r="AK37" s="684"/>
      <c r="AL37" s="626" t="s">
        <v>128</v>
      </c>
      <c r="AM37" s="627"/>
      <c r="AN37" s="627"/>
      <c r="AO37" s="685"/>
      <c r="AQ37" s="658" t="s">
        <v>334</v>
      </c>
      <c r="AR37" s="659"/>
      <c r="AS37" s="659"/>
      <c r="AT37" s="659"/>
      <c r="AU37" s="659"/>
      <c r="AV37" s="659"/>
      <c r="AW37" s="659"/>
      <c r="AX37" s="659"/>
      <c r="AY37" s="660"/>
      <c r="AZ37" s="621">
        <v>260</v>
      </c>
      <c r="BA37" s="624"/>
      <c r="BB37" s="624"/>
      <c r="BC37" s="624"/>
      <c r="BD37" s="622"/>
      <c r="BE37" s="622"/>
      <c r="BF37" s="661"/>
      <c r="BG37" s="665" t="s">
        <v>335</v>
      </c>
      <c r="BH37" s="662"/>
      <c r="BI37" s="662"/>
      <c r="BJ37" s="662"/>
      <c r="BK37" s="662"/>
      <c r="BL37" s="662"/>
      <c r="BM37" s="662"/>
      <c r="BN37" s="662"/>
      <c r="BO37" s="662"/>
      <c r="BP37" s="662"/>
      <c r="BQ37" s="662"/>
      <c r="BR37" s="662"/>
      <c r="BS37" s="662"/>
      <c r="BT37" s="662"/>
      <c r="BU37" s="663"/>
      <c r="BV37" s="621">
        <v>3114</v>
      </c>
      <c r="BW37" s="624"/>
      <c r="BX37" s="624"/>
      <c r="BY37" s="624"/>
      <c r="BZ37" s="624"/>
      <c r="CA37" s="624"/>
      <c r="CB37" s="664"/>
      <c r="CD37" s="665" t="s">
        <v>336</v>
      </c>
      <c r="CE37" s="662"/>
      <c r="CF37" s="662"/>
      <c r="CG37" s="662"/>
      <c r="CH37" s="662"/>
      <c r="CI37" s="662"/>
      <c r="CJ37" s="662"/>
      <c r="CK37" s="662"/>
      <c r="CL37" s="662"/>
      <c r="CM37" s="662"/>
      <c r="CN37" s="662"/>
      <c r="CO37" s="662"/>
      <c r="CP37" s="662"/>
      <c r="CQ37" s="663"/>
      <c r="CR37" s="621">
        <v>565339</v>
      </c>
      <c r="CS37" s="622"/>
      <c r="CT37" s="622"/>
      <c r="CU37" s="622"/>
      <c r="CV37" s="622"/>
      <c r="CW37" s="622"/>
      <c r="CX37" s="622"/>
      <c r="CY37" s="623"/>
      <c r="CZ37" s="626">
        <v>5.3</v>
      </c>
      <c r="DA37" s="655"/>
      <c r="DB37" s="655"/>
      <c r="DC37" s="656"/>
      <c r="DD37" s="629">
        <v>358383</v>
      </c>
      <c r="DE37" s="622"/>
      <c r="DF37" s="622"/>
      <c r="DG37" s="622"/>
      <c r="DH37" s="622"/>
      <c r="DI37" s="622"/>
      <c r="DJ37" s="622"/>
      <c r="DK37" s="623"/>
      <c r="DL37" s="629">
        <v>315334</v>
      </c>
      <c r="DM37" s="622"/>
      <c r="DN37" s="622"/>
      <c r="DO37" s="622"/>
      <c r="DP37" s="622"/>
      <c r="DQ37" s="622"/>
      <c r="DR37" s="622"/>
      <c r="DS37" s="622"/>
      <c r="DT37" s="622"/>
      <c r="DU37" s="622"/>
      <c r="DV37" s="623"/>
      <c r="DW37" s="626">
        <v>6.3</v>
      </c>
      <c r="DX37" s="655"/>
      <c r="DY37" s="655"/>
      <c r="DZ37" s="655"/>
      <c r="EA37" s="655"/>
      <c r="EB37" s="655"/>
      <c r="EC37" s="657"/>
    </row>
    <row r="38" spans="2:133" ht="11.25" customHeight="1" x14ac:dyDescent="0.15">
      <c r="B38" s="633" t="s">
        <v>337</v>
      </c>
      <c r="C38" s="634"/>
      <c r="D38" s="634"/>
      <c r="E38" s="634"/>
      <c r="F38" s="634"/>
      <c r="G38" s="634"/>
      <c r="H38" s="634"/>
      <c r="I38" s="634"/>
      <c r="J38" s="634"/>
      <c r="K38" s="634"/>
      <c r="L38" s="634"/>
      <c r="M38" s="634"/>
      <c r="N38" s="634"/>
      <c r="O38" s="634"/>
      <c r="P38" s="634"/>
      <c r="Q38" s="635"/>
      <c r="R38" s="636">
        <v>11283257</v>
      </c>
      <c r="S38" s="673"/>
      <c r="T38" s="673"/>
      <c r="U38" s="673"/>
      <c r="V38" s="673"/>
      <c r="W38" s="673"/>
      <c r="X38" s="673"/>
      <c r="Y38" s="678"/>
      <c r="Z38" s="679">
        <v>100</v>
      </c>
      <c r="AA38" s="679"/>
      <c r="AB38" s="679"/>
      <c r="AC38" s="679"/>
      <c r="AD38" s="680">
        <v>4692216</v>
      </c>
      <c r="AE38" s="680"/>
      <c r="AF38" s="680"/>
      <c r="AG38" s="680"/>
      <c r="AH38" s="680"/>
      <c r="AI38" s="680"/>
      <c r="AJ38" s="680"/>
      <c r="AK38" s="680"/>
      <c r="AL38" s="639">
        <v>100</v>
      </c>
      <c r="AM38" s="681"/>
      <c r="AN38" s="681"/>
      <c r="AO38" s="682"/>
      <c r="AQ38" s="658" t="s">
        <v>338</v>
      </c>
      <c r="AR38" s="659"/>
      <c r="AS38" s="659"/>
      <c r="AT38" s="659"/>
      <c r="AU38" s="659"/>
      <c r="AV38" s="659"/>
      <c r="AW38" s="659"/>
      <c r="AX38" s="659"/>
      <c r="AY38" s="660"/>
      <c r="AZ38" s="621" t="s">
        <v>128</v>
      </c>
      <c r="BA38" s="624"/>
      <c r="BB38" s="624"/>
      <c r="BC38" s="624"/>
      <c r="BD38" s="622"/>
      <c r="BE38" s="622"/>
      <c r="BF38" s="661"/>
      <c r="BG38" s="665" t="s">
        <v>339</v>
      </c>
      <c r="BH38" s="662"/>
      <c r="BI38" s="662"/>
      <c r="BJ38" s="662"/>
      <c r="BK38" s="662"/>
      <c r="BL38" s="662"/>
      <c r="BM38" s="662"/>
      <c r="BN38" s="662"/>
      <c r="BO38" s="662"/>
      <c r="BP38" s="662"/>
      <c r="BQ38" s="662"/>
      <c r="BR38" s="662"/>
      <c r="BS38" s="662"/>
      <c r="BT38" s="662"/>
      <c r="BU38" s="663"/>
      <c r="BV38" s="621">
        <v>4887</v>
      </c>
      <c r="BW38" s="624"/>
      <c r="BX38" s="624"/>
      <c r="BY38" s="624"/>
      <c r="BZ38" s="624"/>
      <c r="CA38" s="624"/>
      <c r="CB38" s="664"/>
      <c r="CD38" s="665" t="s">
        <v>340</v>
      </c>
      <c r="CE38" s="662"/>
      <c r="CF38" s="662"/>
      <c r="CG38" s="662"/>
      <c r="CH38" s="662"/>
      <c r="CI38" s="662"/>
      <c r="CJ38" s="662"/>
      <c r="CK38" s="662"/>
      <c r="CL38" s="662"/>
      <c r="CM38" s="662"/>
      <c r="CN38" s="662"/>
      <c r="CO38" s="662"/>
      <c r="CP38" s="662"/>
      <c r="CQ38" s="663"/>
      <c r="CR38" s="621">
        <v>801729</v>
      </c>
      <c r="CS38" s="624"/>
      <c r="CT38" s="624"/>
      <c r="CU38" s="624"/>
      <c r="CV38" s="624"/>
      <c r="CW38" s="624"/>
      <c r="CX38" s="624"/>
      <c r="CY38" s="625"/>
      <c r="CZ38" s="626">
        <v>7.5</v>
      </c>
      <c r="DA38" s="655"/>
      <c r="DB38" s="655"/>
      <c r="DC38" s="656"/>
      <c r="DD38" s="629">
        <v>659093</v>
      </c>
      <c r="DE38" s="624"/>
      <c r="DF38" s="624"/>
      <c r="DG38" s="624"/>
      <c r="DH38" s="624"/>
      <c r="DI38" s="624"/>
      <c r="DJ38" s="624"/>
      <c r="DK38" s="625"/>
      <c r="DL38" s="629">
        <v>631449</v>
      </c>
      <c r="DM38" s="624"/>
      <c r="DN38" s="624"/>
      <c r="DO38" s="624"/>
      <c r="DP38" s="624"/>
      <c r="DQ38" s="624"/>
      <c r="DR38" s="624"/>
      <c r="DS38" s="624"/>
      <c r="DT38" s="624"/>
      <c r="DU38" s="624"/>
      <c r="DV38" s="625"/>
      <c r="DW38" s="626">
        <v>12.7</v>
      </c>
      <c r="DX38" s="655"/>
      <c r="DY38" s="655"/>
      <c r="DZ38" s="655"/>
      <c r="EA38" s="655"/>
      <c r="EB38" s="655"/>
      <c r="EC38" s="657"/>
    </row>
    <row r="39" spans="2:133" ht="11.25" customHeight="1" x14ac:dyDescent="0.15">
      <c r="AQ39" s="658" t="s">
        <v>341</v>
      </c>
      <c r="AR39" s="659"/>
      <c r="AS39" s="659"/>
      <c r="AT39" s="659"/>
      <c r="AU39" s="659"/>
      <c r="AV39" s="659"/>
      <c r="AW39" s="659"/>
      <c r="AX39" s="659"/>
      <c r="AY39" s="660"/>
      <c r="AZ39" s="621" t="s">
        <v>128</v>
      </c>
      <c r="BA39" s="624"/>
      <c r="BB39" s="624"/>
      <c r="BC39" s="624"/>
      <c r="BD39" s="622"/>
      <c r="BE39" s="622"/>
      <c r="BF39" s="661"/>
      <c r="BG39" s="666" t="s">
        <v>342</v>
      </c>
      <c r="BH39" s="667"/>
      <c r="BI39" s="667"/>
      <c r="BJ39" s="667"/>
      <c r="BK39" s="667"/>
      <c r="BL39" s="233"/>
      <c r="BM39" s="662" t="s">
        <v>343</v>
      </c>
      <c r="BN39" s="662"/>
      <c r="BO39" s="662"/>
      <c r="BP39" s="662"/>
      <c r="BQ39" s="662"/>
      <c r="BR39" s="662"/>
      <c r="BS39" s="662"/>
      <c r="BT39" s="662"/>
      <c r="BU39" s="663"/>
      <c r="BV39" s="621">
        <v>89</v>
      </c>
      <c r="BW39" s="624"/>
      <c r="BX39" s="624"/>
      <c r="BY39" s="624"/>
      <c r="BZ39" s="624"/>
      <c r="CA39" s="624"/>
      <c r="CB39" s="664"/>
      <c r="CD39" s="665" t="s">
        <v>344</v>
      </c>
      <c r="CE39" s="662"/>
      <c r="CF39" s="662"/>
      <c r="CG39" s="662"/>
      <c r="CH39" s="662"/>
      <c r="CI39" s="662"/>
      <c r="CJ39" s="662"/>
      <c r="CK39" s="662"/>
      <c r="CL39" s="662"/>
      <c r="CM39" s="662"/>
      <c r="CN39" s="662"/>
      <c r="CO39" s="662"/>
      <c r="CP39" s="662"/>
      <c r="CQ39" s="663"/>
      <c r="CR39" s="621">
        <v>175127</v>
      </c>
      <c r="CS39" s="622"/>
      <c r="CT39" s="622"/>
      <c r="CU39" s="622"/>
      <c r="CV39" s="622"/>
      <c r="CW39" s="622"/>
      <c r="CX39" s="622"/>
      <c r="CY39" s="623"/>
      <c r="CZ39" s="626">
        <v>1.6</v>
      </c>
      <c r="DA39" s="655"/>
      <c r="DB39" s="655"/>
      <c r="DC39" s="656"/>
      <c r="DD39" s="629">
        <v>171889</v>
      </c>
      <c r="DE39" s="622"/>
      <c r="DF39" s="622"/>
      <c r="DG39" s="622"/>
      <c r="DH39" s="622"/>
      <c r="DI39" s="622"/>
      <c r="DJ39" s="622"/>
      <c r="DK39" s="623"/>
      <c r="DL39" s="629" t="s">
        <v>128</v>
      </c>
      <c r="DM39" s="622"/>
      <c r="DN39" s="622"/>
      <c r="DO39" s="622"/>
      <c r="DP39" s="622"/>
      <c r="DQ39" s="622"/>
      <c r="DR39" s="622"/>
      <c r="DS39" s="622"/>
      <c r="DT39" s="622"/>
      <c r="DU39" s="622"/>
      <c r="DV39" s="623"/>
      <c r="DW39" s="626" t="s">
        <v>128</v>
      </c>
      <c r="DX39" s="655"/>
      <c r="DY39" s="655"/>
      <c r="DZ39" s="655"/>
      <c r="EA39" s="655"/>
      <c r="EB39" s="655"/>
      <c r="EC39" s="657"/>
    </row>
    <row r="40" spans="2:133" ht="11.25" customHeight="1" x14ac:dyDescent="0.15">
      <c r="AQ40" s="658" t="s">
        <v>345</v>
      </c>
      <c r="AR40" s="659"/>
      <c r="AS40" s="659"/>
      <c r="AT40" s="659"/>
      <c r="AU40" s="659"/>
      <c r="AV40" s="659"/>
      <c r="AW40" s="659"/>
      <c r="AX40" s="659"/>
      <c r="AY40" s="660"/>
      <c r="AZ40" s="621">
        <v>190531</v>
      </c>
      <c r="BA40" s="624"/>
      <c r="BB40" s="624"/>
      <c r="BC40" s="624"/>
      <c r="BD40" s="622"/>
      <c r="BE40" s="622"/>
      <c r="BF40" s="661"/>
      <c r="BG40" s="666"/>
      <c r="BH40" s="667"/>
      <c r="BI40" s="667"/>
      <c r="BJ40" s="667"/>
      <c r="BK40" s="667"/>
      <c r="BL40" s="233"/>
      <c r="BM40" s="662" t="s">
        <v>346</v>
      </c>
      <c r="BN40" s="662"/>
      <c r="BO40" s="662"/>
      <c r="BP40" s="662"/>
      <c r="BQ40" s="662"/>
      <c r="BR40" s="662"/>
      <c r="BS40" s="662"/>
      <c r="BT40" s="662"/>
      <c r="BU40" s="663"/>
      <c r="BV40" s="621" t="s">
        <v>128</v>
      </c>
      <c r="BW40" s="624"/>
      <c r="BX40" s="624"/>
      <c r="BY40" s="624"/>
      <c r="BZ40" s="624"/>
      <c r="CA40" s="624"/>
      <c r="CB40" s="664"/>
      <c r="CD40" s="665" t="s">
        <v>347</v>
      </c>
      <c r="CE40" s="662"/>
      <c r="CF40" s="662"/>
      <c r="CG40" s="662"/>
      <c r="CH40" s="662"/>
      <c r="CI40" s="662"/>
      <c r="CJ40" s="662"/>
      <c r="CK40" s="662"/>
      <c r="CL40" s="662"/>
      <c r="CM40" s="662"/>
      <c r="CN40" s="662"/>
      <c r="CO40" s="662"/>
      <c r="CP40" s="662"/>
      <c r="CQ40" s="663"/>
      <c r="CR40" s="621">
        <v>100035</v>
      </c>
      <c r="CS40" s="624"/>
      <c r="CT40" s="624"/>
      <c r="CU40" s="624"/>
      <c r="CV40" s="624"/>
      <c r="CW40" s="624"/>
      <c r="CX40" s="624"/>
      <c r="CY40" s="625"/>
      <c r="CZ40" s="626">
        <v>0.9</v>
      </c>
      <c r="DA40" s="655"/>
      <c r="DB40" s="655"/>
      <c r="DC40" s="656"/>
      <c r="DD40" s="629">
        <v>100035</v>
      </c>
      <c r="DE40" s="624"/>
      <c r="DF40" s="624"/>
      <c r="DG40" s="624"/>
      <c r="DH40" s="624"/>
      <c r="DI40" s="624"/>
      <c r="DJ40" s="624"/>
      <c r="DK40" s="625"/>
      <c r="DL40" s="629">
        <v>35</v>
      </c>
      <c r="DM40" s="624"/>
      <c r="DN40" s="624"/>
      <c r="DO40" s="624"/>
      <c r="DP40" s="624"/>
      <c r="DQ40" s="624"/>
      <c r="DR40" s="624"/>
      <c r="DS40" s="624"/>
      <c r="DT40" s="624"/>
      <c r="DU40" s="624"/>
      <c r="DV40" s="625"/>
      <c r="DW40" s="626">
        <v>0</v>
      </c>
      <c r="DX40" s="655"/>
      <c r="DY40" s="655"/>
      <c r="DZ40" s="655"/>
      <c r="EA40" s="655"/>
      <c r="EB40" s="655"/>
      <c r="EC40" s="657"/>
    </row>
    <row r="41" spans="2:133" ht="11.25" customHeight="1" x14ac:dyDescent="0.15">
      <c r="AQ41" s="670" t="s">
        <v>348</v>
      </c>
      <c r="AR41" s="671"/>
      <c r="AS41" s="671"/>
      <c r="AT41" s="671"/>
      <c r="AU41" s="671"/>
      <c r="AV41" s="671"/>
      <c r="AW41" s="671"/>
      <c r="AX41" s="671"/>
      <c r="AY41" s="672"/>
      <c r="AZ41" s="636">
        <v>611198</v>
      </c>
      <c r="BA41" s="673"/>
      <c r="BB41" s="673"/>
      <c r="BC41" s="673"/>
      <c r="BD41" s="637"/>
      <c r="BE41" s="637"/>
      <c r="BF41" s="674"/>
      <c r="BG41" s="668"/>
      <c r="BH41" s="669"/>
      <c r="BI41" s="669"/>
      <c r="BJ41" s="669"/>
      <c r="BK41" s="669"/>
      <c r="BL41" s="234"/>
      <c r="BM41" s="675" t="s">
        <v>349</v>
      </c>
      <c r="BN41" s="675"/>
      <c r="BO41" s="675"/>
      <c r="BP41" s="675"/>
      <c r="BQ41" s="675"/>
      <c r="BR41" s="675"/>
      <c r="BS41" s="675"/>
      <c r="BT41" s="675"/>
      <c r="BU41" s="676"/>
      <c r="BV41" s="636">
        <v>341</v>
      </c>
      <c r="BW41" s="673"/>
      <c r="BX41" s="673"/>
      <c r="BY41" s="673"/>
      <c r="BZ41" s="673"/>
      <c r="CA41" s="673"/>
      <c r="CB41" s="677"/>
      <c r="CD41" s="665" t="s">
        <v>350</v>
      </c>
      <c r="CE41" s="662"/>
      <c r="CF41" s="662"/>
      <c r="CG41" s="662"/>
      <c r="CH41" s="662"/>
      <c r="CI41" s="662"/>
      <c r="CJ41" s="662"/>
      <c r="CK41" s="662"/>
      <c r="CL41" s="662"/>
      <c r="CM41" s="662"/>
      <c r="CN41" s="662"/>
      <c r="CO41" s="662"/>
      <c r="CP41" s="662"/>
      <c r="CQ41" s="663"/>
      <c r="CR41" s="621" t="s">
        <v>128</v>
      </c>
      <c r="CS41" s="622"/>
      <c r="CT41" s="622"/>
      <c r="CU41" s="622"/>
      <c r="CV41" s="622"/>
      <c r="CW41" s="622"/>
      <c r="CX41" s="622"/>
      <c r="CY41" s="623"/>
      <c r="CZ41" s="626" t="s">
        <v>128</v>
      </c>
      <c r="DA41" s="655"/>
      <c r="DB41" s="655"/>
      <c r="DC41" s="656"/>
      <c r="DD41" s="629" t="s">
        <v>128</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x14ac:dyDescent="0.15">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352</v>
      </c>
      <c r="CE42" s="619"/>
      <c r="CF42" s="619"/>
      <c r="CG42" s="619"/>
      <c r="CH42" s="619"/>
      <c r="CI42" s="619"/>
      <c r="CJ42" s="619"/>
      <c r="CK42" s="619"/>
      <c r="CL42" s="619"/>
      <c r="CM42" s="619"/>
      <c r="CN42" s="619"/>
      <c r="CO42" s="619"/>
      <c r="CP42" s="619"/>
      <c r="CQ42" s="620"/>
      <c r="CR42" s="621">
        <v>3325989</v>
      </c>
      <c r="CS42" s="624"/>
      <c r="CT42" s="624"/>
      <c r="CU42" s="624"/>
      <c r="CV42" s="624"/>
      <c r="CW42" s="624"/>
      <c r="CX42" s="624"/>
      <c r="CY42" s="625"/>
      <c r="CZ42" s="626">
        <v>31</v>
      </c>
      <c r="DA42" s="627"/>
      <c r="DB42" s="627"/>
      <c r="DC42" s="628"/>
      <c r="DD42" s="629">
        <v>319374</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x14ac:dyDescent="0.15">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354</v>
      </c>
      <c r="CE43" s="619"/>
      <c r="CF43" s="619"/>
      <c r="CG43" s="619"/>
      <c r="CH43" s="619"/>
      <c r="CI43" s="619"/>
      <c r="CJ43" s="619"/>
      <c r="CK43" s="619"/>
      <c r="CL43" s="619"/>
      <c r="CM43" s="619"/>
      <c r="CN43" s="619"/>
      <c r="CO43" s="619"/>
      <c r="CP43" s="619"/>
      <c r="CQ43" s="620"/>
      <c r="CR43" s="621" t="s">
        <v>128</v>
      </c>
      <c r="CS43" s="622"/>
      <c r="CT43" s="622"/>
      <c r="CU43" s="622"/>
      <c r="CV43" s="622"/>
      <c r="CW43" s="622"/>
      <c r="CX43" s="622"/>
      <c r="CY43" s="623"/>
      <c r="CZ43" s="626" t="s">
        <v>128</v>
      </c>
      <c r="DA43" s="655"/>
      <c r="DB43" s="655"/>
      <c r="DC43" s="656"/>
      <c r="DD43" s="629" t="s">
        <v>173</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x14ac:dyDescent="0.15">
      <c r="B44" s="238" t="s">
        <v>355</v>
      </c>
      <c r="CD44" s="649" t="s">
        <v>306</v>
      </c>
      <c r="CE44" s="650"/>
      <c r="CF44" s="618" t="s">
        <v>356</v>
      </c>
      <c r="CG44" s="619"/>
      <c r="CH44" s="619"/>
      <c r="CI44" s="619"/>
      <c r="CJ44" s="619"/>
      <c r="CK44" s="619"/>
      <c r="CL44" s="619"/>
      <c r="CM44" s="619"/>
      <c r="CN44" s="619"/>
      <c r="CO44" s="619"/>
      <c r="CP44" s="619"/>
      <c r="CQ44" s="620"/>
      <c r="CR44" s="621">
        <v>3267421</v>
      </c>
      <c r="CS44" s="624"/>
      <c r="CT44" s="624"/>
      <c r="CU44" s="624"/>
      <c r="CV44" s="624"/>
      <c r="CW44" s="624"/>
      <c r="CX44" s="624"/>
      <c r="CY44" s="625"/>
      <c r="CZ44" s="626">
        <v>30.5</v>
      </c>
      <c r="DA44" s="627"/>
      <c r="DB44" s="627"/>
      <c r="DC44" s="628"/>
      <c r="DD44" s="629">
        <v>310446</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x14ac:dyDescent="0.15">
      <c r="CD45" s="651"/>
      <c r="CE45" s="652"/>
      <c r="CF45" s="618" t="s">
        <v>357</v>
      </c>
      <c r="CG45" s="619"/>
      <c r="CH45" s="619"/>
      <c r="CI45" s="619"/>
      <c r="CJ45" s="619"/>
      <c r="CK45" s="619"/>
      <c r="CL45" s="619"/>
      <c r="CM45" s="619"/>
      <c r="CN45" s="619"/>
      <c r="CO45" s="619"/>
      <c r="CP45" s="619"/>
      <c r="CQ45" s="620"/>
      <c r="CR45" s="621">
        <v>186117</v>
      </c>
      <c r="CS45" s="622"/>
      <c r="CT45" s="622"/>
      <c r="CU45" s="622"/>
      <c r="CV45" s="622"/>
      <c r="CW45" s="622"/>
      <c r="CX45" s="622"/>
      <c r="CY45" s="623"/>
      <c r="CZ45" s="626">
        <v>1.7</v>
      </c>
      <c r="DA45" s="655"/>
      <c r="DB45" s="655"/>
      <c r="DC45" s="656"/>
      <c r="DD45" s="629">
        <v>46943</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x14ac:dyDescent="0.15">
      <c r="CD46" s="651"/>
      <c r="CE46" s="652"/>
      <c r="CF46" s="618" t="s">
        <v>358</v>
      </c>
      <c r="CG46" s="619"/>
      <c r="CH46" s="619"/>
      <c r="CI46" s="619"/>
      <c r="CJ46" s="619"/>
      <c r="CK46" s="619"/>
      <c r="CL46" s="619"/>
      <c r="CM46" s="619"/>
      <c r="CN46" s="619"/>
      <c r="CO46" s="619"/>
      <c r="CP46" s="619"/>
      <c r="CQ46" s="620"/>
      <c r="CR46" s="621">
        <v>3081304</v>
      </c>
      <c r="CS46" s="624"/>
      <c r="CT46" s="624"/>
      <c r="CU46" s="624"/>
      <c r="CV46" s="624"/>
      <c r="CW46" s="624"/>
      <c r="CX46" s="624"/>
      <c r="CY46" s="625"/>
      <c r="CZ46" s="626">
        <v>28.7</v>
      </c>
      <c r="DA46" s="627"/>
      <c r="DB46" s="627"/>
      <c r="DC46" s="628"/>
      <c r="DD46" s="629">
        <v>263503</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x14ac:dyDescent="0.15">
      <c r="CD47" s="651"/>
      <c r="CE47" s="652"/>
      <c r="CF47" s="618" t="s">
        <v>359</v>
      </c>
      <c r="CG47" s="619"/>
      <c r="CH47" s="619"/>
      <c r="CI47" s="619"/>
      <c r="CJ47" s="619"/>
      <c r="CK47" s="619"/>
      <c r="CL47" s="619"/>
      <c r="CM47" s="619"/>
      <c r="CN47" s="619"/>
      <c r="CO47" s="619"/>
      <c r="CP47" s="619"/>
      <c r="CQ47" s="620"/>
      <c r="CR47" s="621">
        <v>58568</v>
      </c>
      <c r="CS47" s="622"/>
      <c r="CT47" s="622"/>
      <c r="CU47" s="622"/>
      <c r="CV47" s="622"/>
      <c r="CW47" s="622"/>
      <c r="CX47" s="622"/>
      <c r="CY47" s="623"/>
      <c r="CZ47" s="626">
        <v>0.5</v>
      </c>
      <c r="DA47" s="655"/>
      <c r="DB47" s="655"/>
      <c r="DC47" s="656"/>
      <c r="DD47" s="629">
        <v>8928</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x14ac:dyDescent="0.15">
      <c r="CD48" s="653"/>
      <c r="CE48" s="654"/>
      <c r="CF48" s="618" t="s">
        <v>360</v>
      </c>
      <c r="CG48" s="619"/>
      <c r="CH48" s="619"/>
      <c r="CI48" s="619"/>
      <c r="CJ48" s="619"/>
      <c r="CK48" s="619"/>
      <c r="CL48" s="619"/>
      <c r="CM48" s="619"/>
      <c r="CN48" s="619"/>
      <c r="CO48" s="619"/>
      <c r="CP48" s="619"/>
      <c r="CQ48" s="620"/>
      <c r="CR48" s="621" t="s">
        <v>173</v>
      </c>
      <c r="CS48" s="624"/>
      <c r="CT48" s="624"/>
      <c r="CU48" s="624"/>
      <c r="CV48" s="624"/>
      <c r="CW48" s="624"/>
      <c r="CX48" s="624"/>
      <c r="CY48" s="625"/>
      <c r="CZ48" s="626" t="s">
        <v>173</v>
      </c>
      <c r="DA48" s="627"/>
      <c r="DB48" s="627"/>
      <c r="DC48" s="628"/>
      <c r="DD48" s="629" t="s">
        <v>173</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x14ac:dyDescent="0.15">
      <c r="CD49" s="633" t="s">
        <v>361</v>
      </c>
      <c r="CE49" s="634"/>
      <c r="CF49" s="634"/>
      <c r="CG49" s="634"/>
      <c r="CH49" s="634"/>
      <c r="CI49" s="634"/>
      <c r="CJ49" s="634"/>
      <c r="CK49" s="634"/>
      <c r="CL49" s="634"/>
      <c r="CM49" s="634"/>
      <c r="CN49" s="634"/>
      <c r="CO49" s="634"/>
      <c r="CP49" s="634"/>
      <c r="CQ49" s="635"/>
      <c r="CR49" s="636">
        <v>10723129</v>
      </c>
      <c r="CS49" s="637"/>
      <c r="CT49" s="637"/>
      <c r="CU49" s="637"/>
      <c r="CV49" s="637"/>
      <c r="CW49" s="637"/>
      <c r="CX49" s="637"/>
      <c r="CY49" s="638"/>
      <c r="CZ49" s="639">
        <v>100</v>
      </c>
      <c r="DA49" s="640"/>
      <c r="DB49" s="640"/>
      <c r="DC49" s="641"/>
      <c r="DD49" s="642">
        <v>5565209</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x14ac:dyDescent="0.15"/>
    <row r="51" spans="82:133" hidden="1" x14ac:dyDescent="0.15"/>
    <row r="52" spans="82:133" hidden="1" x14ac:dyDescent="0.15"/>
    <row r="53" spans="82:133" hidden="1" x14ac:dyDescent="0.15"/>
  </sheetData>
  <sheetProtection algorithmName="SHA-512" hashValue="HaPnDRyqr77OlZTlYxq9kOZIFeKE8rLT5m6Q7XOWEtI/NGVVcGYOY44GfIS44Ip/61hVPYfAG2wBXrVSNjF8kg==" saltValue="GalT7DyBvpyriV6iczAX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U95" sqref="AU95"/>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59" t="s">
        <v>363</v>
      </c>
      <c r="DK2" s="1160"/>
      <c r="DL2" s="1160"/>
      <c r="DM2" s="1160"/>
      <c r="DN2" s="1160"/>
      <c r="DO2" s="1161"/>
      <c r="DP2" s="247"/>
      <c r="DQ2" s="1159" t="s">
        <v>364</v>
      </c>
      <c r="DR2" s="1160"/>
      <c r="DS2" s="1160"/>
      <c r="DT2" s="1160"/>
      <c r="DU2" s="1160"/>
      <c r="DV2" s="1160"/>
      <c r="DW2" s="1160"/>
      <c r="DX2" s="1160"/>
      <c r="DY2" s="1160"/>
      <c r="DZ2" s="1161"/>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12" t="s">
        <v>365</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44" t="s">
        <v>367</v>
      </c>
      <c r="B5" s="1045"/>
      <c r="C5" s="1045"/>
      <c r="D5" s="1045"/>
      <c r="E5" s="1045"/>
      <c r="F5" s="1045"/>
      <c r="G5" s="1045"/>
      <c r="H5" s="1045"/>
      <c r="I5" s="1045"/>
      <c r="J5" s="1045"/>
      <c r="K5" s="1045"/>
      <c r="L5" s="1045"/>
      <c r="M5" s="1045"/>
      <c r="N5" s="1045"/>
      <c r="O5" s="1045"/>
      <c r="P5" s="1046"/>
      <c r="Q5" s="1050" t="s">
        <v>368</v>
      </c>
      <c r="R5" s="1051"/>
      <c r="S5" s="1051"/>
      <c r="T5" s="1051"/>
      <c r="U5" s="1052"/>
      <c r="V5" s="1050" t="s">
        <v>369</v>
      </c>
      <c r="W5" s="1051"/>
      <c r="X5" s="1051"/>
      <c r="Y5" s="1051"/>
      <c r="Z5" s="1052"/>
      <c r="AA5" s="1050" t="s">
        <v>370</v>
      </c>
      <c r="AB5" s="1051"/>
      <c r="AC5" s="1051"/>
      <c r="AD5" s="1051"/>
      <c r="AE5" s="1051"/>
      <c r="AF5" s="1162" t="s">
        <v>371</v>
      </c>
      <c r="AG5" s="1051"/>
      <c r="AH5" s="1051"/>
      <c r="AI5" s="1051"/>
      <c r="AJ5" s="1066"/>
      <c r="AK5" s="1051" t="s">
        <v>372</v>
      </c>
      <c r="AL5" s="1051"/>
      <c r="AM5" s="1051"/>
      <c r="AN5" s="1051"/>
      <c r="AO5" s="1052"/>
      <c r="AP5" s="1050" t="s">
        <v>373</v>
      </c>
      <c r="AQ5" s="1051"/>
      <c r="AR5" s="1051"/>
      <c r="AS5" s="1051"/>
      <c r="AT5" s="1052"/>
      <c r="AU5" s="1050" t="s">
        <v>374</v>
      </c>
      <c r="AV5" s="1051"/>
      <c r="AW5" s="1051"/>
      <c r="AX5" s="1051"/>
      <c r="AY5" s="1066"/>
      <c r="AZ5" s="254"/>
      <c r="BA5" s="254"/>
      <c r="BB5" s="254"/>
      <c r="BC5" s="254"/>
      <c r="BD5" s="254"/>
      <c r="BE5" s="255"/>
      <c r="BF5" s="255"/>
      <c r="BG5" s="255"/>
      <c r="BH5" s="255"/>
      <c r="BI5" s="255"/>
      <c r="BJ5" s="255"/>
      <c r="BK5" s="255"/>
      <c r="BL5" s="255"/>
      <c r="BM5" s="255"/>
      <c r="BN5" s="255"/>
      <c r="BO5" s="255"/>
      <c r="BP5" s="255"/>
      <c r="BQ5" s="1044" t="s">
        <v>375</v>
      </c>
      <c r="BR5" s="1045"/>
      <c r="BS5" s="1045"/>
      <c r="BT5" s="1045"/>
      <c r="BU5" s="1045"/>
      <c r="BV5" s="1045"/>
      <c r="BW5" s="1045"/>
      <c r="BX5" s="1045"/>
      <c r="BY5" s="1045"/>
      <c r="BZ5" s="1045"/>
      <c r="CA5" s="1045"/>
      <c r="CB5" s="1045"/>
      <c r="CC5" s="1045"/>
      <c r="CD5" s="1045"/>
      <c r="CE5" s="1045"/>
      <c r="CF5" s="1045"/>
      <c r="CG5" s="1046"/>
      <c r="CH5" s="1050" t="s">
        <v>376</v>
      </c>
      <c r="CI5" s="1051"/>
      <c r="CJ5" s="1051"/>
      <c r="CK5" s="1051"/>
      <c r="CL5" s="1052"/>
      <c r="CM5" s="1050" t="s">
        <v>377</v>
      </c>
      <c r="CN5" s="1051"/>
      <c r="CO5" s="1051"/>
      <c r="CP5" s="1051"/>
      <c r="CQ5" s="1052"/>
      <c r="CR5" s="1050" t="s">
        <v>378</v>
      </c>
      <c r="CS5" s="1051"/>
      <c r="CT5" s="1051"/>
      <c r="CU5" s="1051"/>
      <c r="CV5" s="1052"/>
      <c r="CW5" s="1050" t="s">
        <v>379</v>
      </c>
      <c r="CX5" s="1051"/>
      <c r="CY5" s="1051"/>
      <c r="CZ5" s="1051"/>
      <c r="DA5" s="1052"/>
      <c r="DB5" s="1050" t="s">
        <v>380</v>
      </c>
      <c r="DC5" s="1051"/>
      <c r="DD5" s="1051"/>
      <c r="DE5" s="1051"/>
      <c r="DF5" s="1052"/>
      <c r="DG5" s="1147" t="s">
        <v>381</v>
      </c>
      <c r="DH5" s="1148"/>
      <c r="DI5" s="1148"/>
      <c r="DJ5" s="1148"/>
      <c r="DK5" s="1149"/>
      <c r="DL5" s="1147" t="s">
        <v>382</v>
      </c>
      <c r="DM5" s="1148"/>
      <c r="DN5" s="1148"/>
      <c r="DO5" s="1148"/>
      <c r="DP5" s="1149"/>
      <c r="DQ5" s="1050" t="s">
        <v>383</v>
      </c>
      <c r="DR5" s="1051"/>
      <c r="DS5" s="1051"/>
      <c r="DT5" s="1051"/>
      <c r="DU5" s="1052"/>
      <c r="DV5" s="1050" t="s">
        <v>374</v>
      </c>
      <c r="DW5" s="1051"/>
      <c r="DX5" s="1051"/>
      <c r="DY5" s="1051"/>
      <c r="DZ5" s="1066"/>
      <c r="EA5" s="252"/>
    </row>
    <row r="6" spans="1:131" s="253" customFormat="1" ht="26.25" customHeight="1" thickBot="1" x14ac:dyDescent="0.2">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3"/>
      <c r="AG6" s="1054"/>
      <c r="AH6" s="1054"/>
      <c r="AI6" s="1054"/>
      <c r="AJ6" s="1067"/>
      <c r="AK6" s="1054"/>
      <c r="AL6" s="1054"/>
      <c r="AM6" s="1054"/>
      <c r="AN6" s="1054"/>
      <c r="AO6" s="1055"/>
      <c r="AP6" s="1053"/>
      <c r="AQ6" s="1054"/>
      <c r="AR6" s="1054"/>
      <c r="AS6" s="1054"/>
      <c r="AT6" s="1055"/>
      <c r="AU6" s="1053"/>
      <c r="AV6" s="1054"/>
      <c r="AW6" s="1054"/>
      <c r="AX6" s="1054"/>
      <c r="AY6" s="1067"/>
      <c r="AZ6" s="250"/>
      <c r="BA6" s="250"/>
      <c r="BB6" s="250"/>
      <c r="BC6" s="250"/>
      <c r="BD6" s="250"/>
      <c r="BE6" s="251"/>
      <c r="BF6" s="251"/>
      <c r="BG6" s="251"/>
      <c r="BH6" s="251"/>
      <c r="BI6" s="251"/>
      <c r="BJ6" s="251"/>
      <c r="BK6" s="251"/>
      <c r="BL6" s="251"/>
      <c r="BM6" s="251"/>
      <c r="BN6" s="251"/>
      <c r="BO6" s="251"/>
      <c r="BP6" s="251"/>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0"/>
      <c r="DH6" s="1151"/>
      <c r="DI6" s="1151"/>
      <c r="DJ6" s="1151"/>
      <c r="DK6" s="1152"/>
      <c r="DL6" s="1150"/>
      <c r="DM6" s="1151"/>
      <c r="DN6" s="1151"/>
      <c r="DO6" s="1151"/>
      <c r="DP6" s="1152"/>
      <c r="DQ6" s="1053"/>
      <c r="DR6" s="1054"/>
      <c r="DS6" s="1054"/>
      <c r="DT6" s="1054"/>
      <c r="DU6" s="1055"/>
      <c r="DV6" s="1053"/>
      <c r="DW6" s="1054"/>
      <c r="DX6" s="1054"/>
      <c r="DY6" s="1054"/>
      <c r="DZ6" s="1067"/>
      <c r="EA6" s="252"/>
    </row>
    <row r="7" spans="1:131" s="253" customFormat="1" ht="26.25" customHeight="1" thickTop="1" x14ac:dyDescent="0.15">
      <c r="A7" s="256">
        <v>1</v>
      </c>
      <c r="B7" s="1099" t="s">
        <v>384</v>
      </c>
      <c r="C7" s="1100"/>
      <c r="D7" s="1100"/>
      <c r="E7" s="1100"/>
      <c r="F7" s="1100"/>
      <c r="G7" s="1100"/>
      <c r="H7" s="1100"/>
      <c r="I7" s="1100"/>
      <c r="J7" s="1100"/>
      <c r="K7" s="1100"/>
      <c r="L7" s="1100"/>
      <c r="M7" s="1100"/>
      <c r="N7" s="1100"/>
      <c r="O7" s="1100"/>
      <c r="P7" s="1101"/>
      <c r="Q7" s="1153">
        <v>11503</v>
      </c>
      <c r="R7" s="1154"/>
      <c r="S7" s="1154"/>
      <c r="T7" s="1154"/>
      <c r="U7" s="1154"/>
      <c r="V7" s="1154">
        <v>10713</v>
      </c>
      <c r="W7" s="1154"/>
      <c r="X7" s="1154"/>
      <c r="Y7" s="1154"/>
      <c r="Z7" s="1154"/>
      <c r="AA7" s="1154">
        <v>790</v>
      </c>
      <c r="AB7" s="1154"/>
      <c r="AC7" s="1154"/>
      <c r="AD7" s="1154"/>
      <c r="AE7" s="1155"/>
      <c r="AF7" s="1156">
        <v>735</v>
      </c>
      <c r="AG7" s="1157"/>
      <c r="AH7" s="1157"/>
      <c r="AI7" s="1157"/>
      <c r="AJ7" s="1158"/>
      <c r="AK7" s="1140">
        <v>569</v>
      </c>
      <c r="AL7" s="1141"/>
      <c r="AM7" s="1141"/>
      <c r="AN7" s="1141"/>
      <c r="AO7" s="1141"/>
      <c r="AP7" s="1141">
        <v>9487</v>
      </c>
      <c r="AQ7" s="1141"/>
      <c r="AR7" s="1141"/>
      <c r="AS7" s="1141"/>
      <c r="AT7" s="1141"/>
      <c r="AU7" s="1142"/>
      <c r="AV7" s="1142"/>
      <c r="AW7" s="1142"/>
      <c r="AX7" s="1142"/>
      <c r="AY7" s="1143"/>
      <c r="AZ7" s="250"/>
      <c r="BA7" s="250"/>
      <c r="BB7" s="250"/>
      <c r="BC7" s="250"/>
      <c r="BD7" s="250"/>
      <c r="BE7" s="251"/>
      <c r="BF7" s="251"/>
      <c r="BG7" s="251"/>
      <c r="BH7" s="251"/>
      <c r="BI7" s="251"/>
      <c r="BJ7" s="251"/>
      <c r="BK7" s="251"/>
      <c r="BL7" s="251"/>
      <c r="BM7" s="251"/>
      <c r="BN7" s="251"/>
      <c r="BO7" s="251"/>
      <c r="BP7" s="251"/>
      <c r="BQ7" s="257">
        <v>1</v>
      </c>
      <c r="BR7" s="258"/>
      <c r="BS7" s="1144" t="s">
        <v>584</v>
      </c>
      <c r="BT7" s="1145"/>
      <c r="BU7" s="1145"/>
      <c r="BV7" s="1145"/>
      <c r="BW7" s="1145"/>
      <c r="BX7" s="1145"/>
      <c r="BY7" s="1145"/>
      <c r="BZ7" s="1145"/>
      <c r="CA7" s="1145"/>
      <c r="CB7" s="1145"/>
      <c r="CC7" s="1145"/>
      <c r="CD7" s="1145"/>
      <c r="CE7" s="1145"/>
      <c r="CF7" s="1145"/>
      <c r="CG7" s="1146"/>
      <c r="CH7" s="1137">
        <v>-19</v>
      </c>
      <c r="CI7" s="1138"/>
      <c r="CJ7" s="1138"/>
      <c r="CK7" s="1138"/>
      <c r="CL7" s="1139"/>
      <c r="CM7" s="1137">
        <v>1280</v>
      </c>
      <c r="CN7" s="1138"/>
      <c r="CO7" s="1138"/>
      <c r="CP7" s="1138"/>
      <c r="CQ7" s="1139"/>
      <c r="CR7" s="1137">
        <v>3</v>
      </c>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64"/>
      <c r="DW7" s="1165"/>
      <c r="DX7" s="1165"/>
      <c r="DY7" s="1165"/>
      <c r="DZ7" s="1166"/>
      <c r="EA7" s="252"/>
    </row>
    <row r="8" spans="1:131" s="253" customFormat="1" ht="26.25" customHeight="1" x14ac:dyDescent="0.15">
      <c r="A8" s="259">
        <v>2</v>
      </c>
      <c r="B8" s="1080" t="s">
        <v>385</v>
      </c>
      <c r="C8" s="1081"/>
      <c r="D8" s="1081"/>
      <c r="E8" s="1081"/>
      <c r="F8" s="1081"/>
      <c r="G8" s="1081"/>
      <c r="H8" s="1081"/>
      <c r="I8" s="1081"/>
      <c r="J8" s="1081"/>
      <c r="K8" s="1081"/>
      <c r="L8" s="1081"/>
      <c r="M8" s="1081"/>
      <c r="N8" s="1081"/>
      <c r="O8" s="1081"/>
      <c r="P8" s="1082"/>
      <c r="Q8" s="1092">
        <v>19</v>
      </c>
      <c r="R8" s="1093"/>
      <c r="S8" s="1093"/>
      <c r="T8" s="1093"/>
      <c r="U8" s="1093"/>
      <c r="V8" s="1093">
        <v>249</v>
      </c>
      <c r="W8" s="1093"/>
      <c r="X8" s="1093"/>
      <c r="Y8" s="1093"/>
      <c r="Z8" s="1093"/>
      <c r="AA8" s="1093">
        <v>-230</v>
      </c>
      <c r="AB8" s="1093"/>
      <c r="AC8" s="1093"/>
      <c r="AD8" s="1093"/>
      <c r="AE8" s="1094"/>
      <c r="AF8" s="1086">
        <v>-230</v>
      </c>
      <c r="AG8" s="1087"/>
      <c r="AH8" s="1087"/>
      <c r="AI8" s="1087"/>
      <c r="AJ8" s="1088"/>
      <c r="AK8" s="1135">
        <v>5</v>
      </c>
      <c r="AL8" s="1136"/>
      <c r="AM8" s="1136"/>
      <c r="AN8" s="1136"/>
      <c r="AO8" s="1136"/>
      <c r="AP8" s="1136"/>
      <c r="AQ8" s="1136"/>
      <c r="AR8" s="1136"/>
      <c r="AS8" s="1136"/>
      <c r="AT8" s="1136"/>
      <c r="AU8" s="1133"/>
      <c r="AV8" s="1133"/>
      <c r="AW8" s="1133"/>
      <c r="AX8" s="1133"/>
      <c r="AY8" s="1134"/>
      <c r="AZ8" s="250"/>
      <c r="BA8" s="250"/>
      <c r="BB8" s="250"/>
      <c r="BC8" s="250"/>
      <c r="BD8" s="250"/>
      <c r="BE8" s="251"/>
      <c r="BF8" s="251"/>
      <c r="BG8" s="251"/>
      <c r="BH8" s="251"/>
      <c r="BI8" s="251"/>
      <c r="BJ8" s="251"/>
      <c r="BK8" s="251"/>
      <c r="BL8" s="251"/>
      <c r="BM8" s="251"/>
      <c r="BN8" s="251"/>
      <c r="BO8" s="251"/>
      <c r="BP8" s="251"/>
      <c r="BQ8" s="260">
        <v>2</v>
      </c>
      <c r="BR8" s="261"/>
      <c r="BS8" s="1063" t="s">
        <v>585</v>
      </c>
      <c r="BT8" s="1064"/>
      <c r="BU8" s="1064"/>
      <c r="BV8" s="1064"/>
      <c r="BW8" s="1064"/>
      <c r="BX8" s="1064"/>
      <c r="BY8" s="1064"/>
      <c r="BZ8" s="1064"/>
      <c r="CA8" s="1064"/>
      <c r="CB8" s="1064"/>
      <c r="CC8" s="1064"/>
      <c r="CD8" s="1064"/>
      <c r="CE8" s="1064"/>
      <c r="CF8" s="1064"/>
      <c r="CG8" s="1065"/>
      <c r="CH8" s="1038">
        <v>0</v>
      </c>
      <c r="CI8" s="1039"/>
      <c r="CJ8" s="1039"/>
      <c r="CK8" s="1039"/>
      <c r="CL8" s="1040"/>
      <c r="CM8" s="1038">
        <v>85</v>
      </c>
      <c r="CN8" s="1039"/>
      <c r="CO8" s="1039"/>
      <c r="CP8" s="1039"/>
      <c r="CQ8" s="1040"/>
      <c r="CR8" s="1038">
        <v>80</v>
      </c>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2"/>
    </row>
    <row r="9" spans="1:131" s="253" customFormat="1" ht="26.25" customHeight="1" x14ac:dyDescent="0.15">
      <c r="A9" s="259">
        <v>3</v>
      </c>
      <c r="B9" s="1080" t="s">
        <v>386</v>
      </c>
      <c r="C9" s="1081"/>
      <c r="D9" s="1081"/>
      <c r="E9" s="1081"/>
      <c r="F9" s="1081"/>
      <c r="G9" s="1081"/>
      <c r="H9" s="1081"/>
      <c r="I9" s="1081"/>
      <c r="J9" s="1081"/>
      <c r="K9" s="1081"/>
      <c r="L9" s="1081"/>
      <c r="M9" s="1081"/>
      <c r="N9" s="1081"/>
      <c r="O9" s="1081"/>
      <c r="P9" s="1082"/>
      <c r="Q9" s="1092">
        <v>1</v>
      </c>
      <c r="R9" s="1093"/>
      <c r="S9" s="1093"/>
      <c r="T9" s="1093"/>
      <c r="U9" s="1093"/>
      <c r="V9" s="1093">
        <v>1</v>
      </c>
      <c r="W9" s="1093"/>
      <c r="X9" s="1093"/>
      <c r="Y9" s="1093"/>
      <c r="Z9" s="1093"/>
      <c r="AA9" s="1093">
        <v>0</v>
      </c>
      <c r="AB9" s="1093"/>
      <c r="AC9" s="1093"/>
      <c r="AD9" s="1093"/>
      <c r="AE9" s="1094"/>
      <c r="AF9" s="1086">
        <v>0</v>
      </c>
      <c r="AG9" s="1087"/>
      <c r="AH9" s="1087"/>
      <c r="AI9" s="1087"/>
      <c r="AJ9" s="1088"/>
      <c r="AK9" s="1135"/>
      <c r="AL9" s="1136"/>
      <c r="AM9" s="1136"/>
      <c r="AN9" s="1136"/>
      <c r="AO9" s="1136"/>
      <c r="AP9" s="1136"/>
      <c r="AQ9" s="1136"/>
      <c r="AR9" s="1136"/>
      <c r="AS9" s="1136"/>
      <c r="AT9" s="1136"/>
      <c r="AU9" s="1133"/>
      <c r="AV9" s="1133"/>
      <c r="AW9" s="1133"/>
      <c r="AX9" s="1133"/>
      <c r="AY9" s="1134"/>
      <c r="AZ9" s="250"/>
      <c r="BA9" s="250"/>
      <c r="BB9" s="250"/>
      <c r="BC9" s="250"/>
      <c r="BD9" s="250"/>
      <c r="BE9" s="251"/>
      <c r="BF9" s="251"/>
      <c r="BG9" s="251"/>
      <c r="BH9" s="251"/>
      <c r="BI9" s="251"/>
      <c r="BJ9" s="251"/>
      <c r="BK9" s="251"/>
      <c r="BL9" s="251"/>
      <c r="BM9" s="251"/>
      <c r="BN9" s="251"/>
      <c r="BO9" s="251"/>
      <c r="BP9" s="251"/>
      <c r="BQ9" s="260">
        <v>3</v>
      </c>
      <c r="BR9" s="261"/>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2"/>
    </row>
    <row r="10" spans="1:131" s="253" customFormat="1" ht="26.25" customHeight="1" x14ac:dyDescent="0.15">
      <c r="A10" s="259">
        <v>4</v>
      </c>
      <c r="B10" s="1080"/>
      <c r="C10" s="1081"/>
      <c r="D10" s="1081"/>
      <c r="E10" s="1081"/>
      <c r="F10" s="1081"/>
      <c r="G10" s="1081"/>
      <c r="H10" s="1081"/>
      <c r="I10" s="1081"/>
      <c r="J10" s="1081"/>
      <c r="K10" s="1081"/>
      <c r="L10" s="1081"/>
      <c r="M10" s="1081"/>
      <c r="N10" s="1081"/>
      <c r="O10" s="1081"/>
      <c r="P10" s="1082"/>
      <c r="Q10" s="1092"/>
      <c r="R10" s="1093"/>
      <c r="S10" s="1093"/>
      <c r="T10" s="1093"/>
      <c r="U10" s="1093"/>
      <c r="V10" s="1093"/>
      <c r="W10" s="1093"/>
      <c r="X10" s="1093"/>
      <c r="Y10" s="1093"/>
      <c r="Z10" s="1093"/>
      <c r="AA10" s="1093"/>
      <c r="AB10" s="1093"/>
      <c r="AC10" s="1093"/>
      <c r="AD10" s="1093"/>
      <c r="AE10" s="1094"/>
      <c r="AF10" s="1086"/>
      <c r="AG10" s="1087"/>
      <c r="AH10" s="1087"/>
      <c r="AI10" s="1087"/>
      <c r="AJ10" s="1088"/>
      <c r="AK10" s="1135"/>
      <c r="AL10" s="1136"/>
      <c r="AM10" s="1136"/>
      <c r="AN10" s="1136"/>
      <c r="AO10" s="1136"/>
      <c r="AP10" s="1136"/>
      <c r="AQ10" s="1136"/>
      <c r="AR10" s="1136"/>
      <c r="AS10" s="1136"/>
      <c r="AT10" s="1136"/>
      <c r="AU10" s="1133"/>
      <c r="AV10" s="1133"/>
      <c r="AW10" s="1133"/>
      <c r="AX10" s="1133"/>
      <c r="AY10" s="1134"/>
      <c r="AZ10" s="250"/>
      <c r="BA10" s="250"/>
      <c r="BB10" s="250"/>
      <c r="BC10" s="250"/>
      <c r="BD10" s="250"/>
      <c r="BE10" s="251"/>
      <c r="BF10" s="251"/>
      <c r="BG10" s="251"/>
      <c r="BH10" s="251"/>
      <c r="BI10" s="251"/>
      <c r="BJ10" s="251"/>
      <c r="BK10" s="251"/>
      <c r="BL10" s="251"/>
      <c r="BM10" s="251"/>
      <c r="BN10" s="251"/>
      <c r="BO10" s="251"/>
      <c r="BP10" s="251"/>
      <c r="BQ10" s="260">
        <v>4</v>
      </c>
      <c r="BR10" s="261"/>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2"/>
    </row>
    <row r="11" spans="1:131" s="253" customFormat="1" ht="26.25" customHeight="1" x14ac:dyDescent="0.15">
      <c r="A11" s="259">
        <v>5</v>
      </c>
      <c r="B11" s="1080"/>
      <c r="C11" s="1081"/>
      <c r="D11" s="1081"/>
      <c r="E11" s="1081"/>
      <c r="F11" s="1081"/>
      <c r="G11" s="1081"/>
      <c r="H11" s="1081"/>
      <c r="I11" s="1081"/>
      <c r="J11" s="1081"/>
      <c r="K11" s="1081"/>
      <c r="L11" s="1081"/>
      <c r="M11" s="1081"/>
      <c r="N11" s="1081"/>
      <c r="O11" s="1081"/>
      <c r="P11" s="1082"/>
      <c r="Q11" s="1092"/>
      <c r="R11" s="1093"/>
      <c r="S11" s="1093"/>
      <c r="T11" s="1093"/>
      <c r="U11" s="1093"/>
      <c r="V11" s="1093"/>
      <c r="W11" s="1093"/>
      <c r="X11" s="1093"/>
      <c r="Y11" s="1093"/>
      <c r="Z11" s="1093"/>
      <c r="AA11" s="1093"/>
      <c r="AB11" s="1093"/>
      <c r="AC11" s="1093"/>
      <c r="AD11" s="1093"/>
      <c r="AE11" s="1094"/>
      <c r="AF11" s="1086"/>
      <c r="AG11" s="1087"/>
      <c r="AH11" s="1087"/>
      <c r="AI11" s="1087"/>
      <c r="AJ11" s="1088"/>
      <c r="AK11" s="1135"/>
      <c r="AL11" s="1136"/>
      <c r="AM11" s="1136"/>
      <c r="AN11" s="1136"/>
      <c r="AO11" s="1136"/>
      <c r="AP11" s="1136"/>
      <c r="AQ11" s="1136"/>
      <c r="AR11" s="1136"/>
      <c r="AS11" s="1136"/>
      <c r="AT11" s="1136"/>
      <c r="AU11" s="1133"/>
      <c r="AV11" s="1133"/>
      <c r="AW11" s="1133"/>
      <c r="AX11" s="1133"/>
      <c r="AY11" s="1134"/>
      <c r="AZ11" s="250"/>
      <c r="BA11" s="250"/>
      <c r="BB11" s="250"/>
      <c r="BC11" s="250"/>
      <c r="BD11" s="250"/>
      <c r="BE11" s="251"/>
      <c r="BF11" s="251"/>
      <c r="BG11" s="251"/>
      <c r="BH11" s="251"/>
      <c r="BI11" s="251"/>
      <c r="BJ11" s="251"/>
      <c r="BK11" s="251"/>
      <c r="BL11" s="251"/>
      <c r="BM11" s="251"/>
      <c r="BN11" s="251"/>
      <c r="BO11" s="251"/>
      <c r="BP11" s="251"/>
      <c r="BQ11" s="260">
        <v>5</v>
      </c>
      <c r="BR11" s="261"/>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2"/>
    </row>
    <row r="12" spans="1:131" s="253" customFormat="1" ht="26.25" customHeight="1" x14ac:dyDescent="0.15">
      <c r="A12" s="259">
        <v>6</v>
      </c>
      <c r="B12" s="1080"/>
      <c r="C12" s="1081"/>
      <c r="D12" s="1081"/>
      <c r="E12" s="1081"/>
      <c r="F12" s="1081"/>
      <c r="G12" s="1081"/>
      <c r="H12" s="1081"/>
      <c r="I12" s="1081"/>
      <c r="J12" s="1081"/>
      <c r="K12" s="1081"/>
      <c r="L12" s="1081"/>
      <c r="M12" s="1081"/>
      <c r="N12" s="1081"/>
      <c r="O12" s="1081"/>
      <c r="P12" s="1082"/>
      <c r="Q12" s="1092"/>
      <c r="R12" s="1093"/>
      <c r="S12" s="1093"/>
      <c r="T12" s="1093"/>
      <c r="U12" s="1093"/>
      <c r="V12" s="1093"/>
      <c r="W12" s="1093"/>
      <c r="X12" s="1093"/>
      <c r="Y12" s="1093"/>
      <c r="Z12" s="1093"/>
      <c r="AA12" s="1093"/>
      <c r="AB12" s="1093"/>
      <c r="AC12" s="1093"/>
      <c r="AD12" s="1093"/>
      <c r="AE12" s="1094"/>
      <c r="AF12" s="1086"/>
      <c r="AG12" s="1087"/>
      <c r="AH12" s="1087"/>
      <c r="AI12" s="1087"/>
      <c r="AJ12" s="1088"/>
      <c r="AK12" s="1135"/>
      <c r="AL12" s="1136"/>
      <c r="AM12" s="1136"/>
      <c r="AN12" s="1136"/>
      <c r="AO12" s="1136"/>
      <c r="AP12" s="1136"/>
      <c r="AQ12" s="1136"/>
      <c r="AR12" s="1136"/>
      <c r="AS12" s="1136"/>
      <c r="AT12" s="1136"/>
      <c r="AU12" s="1133"/>
      <c r="AV12" s="1133"/>
      <c r="AW12" s="1133"/>
      <c r="AX12" s="1133"/>
      <c r="AY12" s="1134"/>
      <c r="AZ12" s="250"/>
      <c r="BA12" s="250"/>
      <c r="BB12" s="250"/>
      <c r="BC12" s="250"/>
      <c r="BD12" s="250"/>
      <c r="BE12" s="251"/>
      <c r="BF12" s="251"/>
      <c r="BG12" s="251"/>
      <c r="BH12" s="251"/>
      <c r="BI12" s="251"/>
      <c r="BJ12" s="251"/>
      <c r="BK12" s="251"/>
      <c r="BL12" s="251"/>
      <c r="BM12" s="251"/>
      <c r="BN12" s="251"/>
      <c r="BO12" s="251"/>
      <c r="BP12" s="251"/>
      <c r="BQ12" s="260">
        <v>6</v>
      </c>
      <c r="BR12" s="261"/>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2"/>
    </row>
    <row r="13" spans="1:131" s="253" customFormat="1" ht="26.25" customHeight="1" x14ac:dyDescent="0.15">
      <c r="A13" s="259">
        <v>7</v>
      </c>
      <c r="B13" s="1080"/>
      <c r="C13" s="1081"/>
      <c r="D13" s="1081"/>
      <c r="E13" s="1081"/>
      <c r="F13" s="1081"/>
      <c r="G13" s="1081"/>
      <c r="H13" s="1081"/>
      <c r="I13" s="1081"/>
      <c r="J13" s="1081"/>
      <c r="K13" s="1081"/>
      <c r="L13" s="1081"/>
      <c r="M13" s="1081"/>
      <c r="N13" s="1081"/>
      <c r="O13" s="1081"/>
      <c r="P13" s="1082"/>
      <c r="Q13" s="1092"/>
      <c r="R13" s="1093"/>
      <c r="S13" s="1093"/>
      <c r="T13" s="1093"/>
      <c r="U13" s="1093"/>
      <c r="V13" s="1093"/>
      <c r="W13" s="1093"/>
      <c r="X13" s="1093"/>
      <c r="Y13" s="1093"/>
      <c r="Z13" s="1093"/>
      <c r="AA13" s="1093"/>
      <c r="AB13" s="1093"/>
      <c r="AC13" s="1093"/>
      <c r="AD13" s="1093"/>
      <c r="AE13" s="1094"/>
      <c r="AF13" s="1086"/>
      <c r="AG13" s="1087"/>
      <c r="AH13" s="1087"/>
      <c r="AI13" s="1087"/>
      <c r="AJ13" s="1088"/>
      <c r="AK13" s="1135"/>
      <c r="AL13" s="1136"/>
      <c r="AM13" s="1136"/>
      <c r="AN13" s="1136"/>
      <c r="AO13" s="1136"/>
      <c r="AP13" s="1136"/>
      <c r="AQ13" s="1136"/>
      <c r="AR13" s="1136"/>
      <c r="AS13" s="1136"/>
      <c r="AT13" s="1136"/>
      <c r="AU13" s="1133"/>
      <c r="AV13" s="1133"/>
      <c r="AW13" s="1133"/>
      <c r="AX13" s="1133"/>
      <c r="AY13" s="1134"/>
      <c r="AZ13" s="250"/>
      <c r="BA13" s="250"/>
      <c r="BB13" s="250"/>
      <c r="BC13" s="250"/>
      <c r="BD13" s="250"/>
      <c r="BE13" s="251"/>
      <c r="BF13" s="251"/>
      <c r="BG13" s="251"/>
      <c r="BH13" s="251"/>
      <c r="BI13" s="251"/>
      <c r="BJ13" s="251"/>
      <c r="BK13" s="251"/>
      <c r="BL13" s="251"/>
      <c r="BM13" s="251"/>
      <c r="BN13" s="251"/>
      <c r="BO13" s="251"/>
      <c r="BP13" s="251"/>
      <c r="BQ13" s="260">
        <v>7</v>
      </c>
      <c r="BR13" s="261"/>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2"/>
    </row>
    <row r="14" spans="1:131" s="253" customFormat="1" ht="26.25" customHeight="1" x14ac:dyDescent="0.15">
      <c r="A14" s="259">
        <v>8</v>
      </c>
      <c r="B14" s="1080"/>
      <c r="C14" s="1081"/>
      <c r="D14" s="1081"/>
      <c r="E14" s="1081"/>
      <c r="F14" s="1081"/>
      <c r="G14" s="1081"/>
      <c r="H14" s="1081"/>
      <c r="I14" s="1081"/>
      <c r="J14" s="1081"/>
      <c r="K14" s="1081"/>
      <c r="L14" s="1081"/>
      <c r="M14" s="1081"/>
      <c r="N14" s="1081"/>
      <c r="O14" s="1081"/>
      <c r="P14" s="1082"/>
      <c r="Q14" s="1092"/>
      <c r="R14" s="1093"/>
      <c r="S14" s="1093"/>
      <c r="T14" s="1093"/>
      <c r="U14" s="1093"/>
      <c r="V14" s="1093"/>
      <c r="W14" s="1093"/>
      <c r="X14" s="1093"/>
      <c r="Y14" s="1093"/>
      <c r="Z14" s="1093"/>
      <c r="AA14" s="1093"/>
      <c r="AB14" s="1093"/>
      <c r="AC14" s="1093"/>
      <c r="AD14" s="1093"/>
      <c r="AE14" s="1094"/>
      <c r="AF14" s="1086"/>
      <c r="AG14" s="1087"/>
      <c r="AH14" s="1087"/>
      <c r="AI14" s="1087"/>
      <c r="AJ14" s="1088"/>
      <c r="AK14" s="1135"/>
      <c r="AL14" s="1136"/>
      <c r="AM14" s="1136"/>
      <c r="AN14" s="1136"/>
      <c r="AO14" s="1136"/>
      <c r="AP14" s="1136"/>
      <c r="AQ14" s="1136"/>
      <c r="AR14" s="1136"/>
      <c r="AS14" s="1136"/>
      <c r="AT14" s="1136"/>
      <c r="AU14" s="1133"/>
      <c r="AV14" s="1133"/>
      <c r="AW14" s="1133"/>
      <c r="AX14" s="1133"/>
      <c r="AY14" s="1134"/>
      <c r="AZ14" s="250"/>
      <c r="BA14" s="250"/>
      <c r="BB14" s="250"/>
      <c r="BC14" s="250"/>
      <c r="BD14" s="250"/>
      <c r="BE14" s="251"/>
      <c r="BF14" s="251"/>
      <c r="BG14" s="251"/>
      <c r="BH14" s="251"/>
      <c r="BI14" s="251"/>
      <c r="BJ14" s="251"/>
      <c r="BK14" s="251"/>
      <c r="BL14" s="251"/>
      <c r="BM14" s="251"/>
      <c r="BN14" s="251"/>
      <c r="BO14" s="251"/>
      <c r="BP14" s="251"/>
      <c r="BQ14" s="260">
        <v>8</v>
      </c>
      <c r="BR14" s="261"/>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2"/>
    </row>
    <row r="15" spans="1:131" s="253" customFormat="1" ht="26.25" customHeight="1" x14ac:dyDescent="0.15">
      <c r="A15" s="259">
        <v>9</v>
      </c>
      <c r="B15" s="1080"/>
      <c r="C15" s="1081"/>
      <c r="D15" s="1081"/>
      <c r="E15" s="1081"/>
      <c r="F15" s="1081"/>
      <c r="G15" s="1081"/>
      <c r="H15" s="1081"/>
      <c r="I15" s="1081"/>
      <c r="J15" s="1081"/>
      <c r="K15" s="1081"/>
      <c r="L15" s="1081"/>
      <c r="M15" s="1081"/>
      <c r="N15" s="1081"/>
      <c r="O15" s="1081"/>
      <c r="P15" s="1082"/>
      <c r="Q15" s="1092"/>
      <c r="R15" s="1093"/>
      <c r="S15" s="1093"/>
      <c r="T15" s="1093"/>
      <c r="U15" s="1093"/>
      <c r="V15" s="1093"/>
      <c r="W15" s="1093"/>
      <c r="X15" s="1093"/>
      <c r="Y15" s="1093"/>
      <c r="Z15" s="1093"/>
      <c r="AA15" s="1093"/>
      <c r="AB15" s="1093"/>
      <c r="AC15" s="1093"/>
      <c r="AD15" s="1093"/>
      <c r="AE15" s="1094"/>
      <c r="AF15" s="1086"/>
      <c r="AG15" s="1087"/>
      <c r="AH15" s="1087"/>
      <c r="AI15" s="1087"/>
      <c r="AJ15" s="1088"/>
      <c r="AK15" s="1135"/>
      <c r="AL15" s="1136"/>
      <c r="AM15" s="1136"/>
      <c r="AN15" s="1136"/>
      <c r="AO15" s="1136"/>
      <c r="AP15" s="1136"/>
      <c r="AQ15" s="1136"/>
      <c r="AR15" s="1136"/>
      <c r="AS15" s="1136"/>
      <c r="AT15" s="1136"/>
      <c r="AU15" s="1133"/>
      <c r="AV15" s="1133"/>
      <c r="AW15" s="1133"/>
      <c r="AX15" s="1133"/>
      <c r="AY15" s="1134"/>
      <c r="AZ15" s="250"/>
      <c r="BA15" s="250"/>
      <c r="BB15" s="250"/>
      <c r="BC15" s="250"/>
      <c r="BD15" s="250"/>
      <c r="BE15" s="251"/>
      <c r="BF15" s="251"/>
      <c r="BG15" s="251"/>
      <c r="BH15" s="251"/>
      <c r="BI15" s="251"/>
      <c r="BJ15" s="251"/>
      <c r="BK15" s="251"/>
      <c r="BL15" s="251"/>
      <c r="BM15" s="251"/>
      <c r="BN15" s="251"/>
      <c r="BO15" s="251"/>
      <c r="BP15" s="251"/>
      <c r="BQ15" s="260">
        <v>9</v>
      </c>
      <c r="BR15" s="261"/>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2"/>
    </row>
    <row r="16" spans="1:131" s="253" customFormat="1" ht="26.25" customHeight="1" x14ac:dyDescent="0.15">
      <c r="A16" s="259">
        <v>10</v>
      </c>
      <c r="B16" s="1080"/>
      <c r="C16" s="1081"/>
      <c r="D16" s="1081"/>
      <c r="E16" s="1081"/>
      <c r="F16" s="1081"/>
      <c r="G16" s="1081"/>
      <c r="H16" s="1081"/>
      <c r="I16" s="1081"/>
      <c r="J16" s="1081"/>
      <c r="K16" s="1081"/>
      <c r="L16" s="1081"/>
      <c r="M16" s="1081"/>
      <c r="N16" s="1081"/>
      <c r="O16" s="1081"/>
      <c r="P16" s="1082"/>
      <c r="Q16" s="1092"/>
      <c r="R16" s="1093"/>
      <c r="S16" s="1093"/>
      <c r="T16" s="1093"/>
      <c r="U16" s="1093"/>
      <c r="V16" s="1093"/>
      <c r="W16" s="1093"/>
      <c r="X16" s="1093"/>
      <c r="Y16" s="1093"/>
      <c r="Z16" s="1093"/>
      <c r="AA16" s="1093"/>
      <c r="AB16" s="1093"/>
      <c r="AC16" s="1093"/>
      <c r="AD16" s="1093"/>
      <c r="AE16" s="1094"/>
      <c r="AF16" s="1086"/>
      <c r="AG16" s="1087"/>
      <c r="AH16" s="1087"/>
      <c r="AI16" s="1087"/>
      <c r="AJ16" s="1088"/>
      <c r="AK16" s="1135"/>
      <c r="AL16" s="1136"/>
      <c r="AM16" s="1136"/>
      <c r="AN16" s="1136"/>
      <c r="AO16" s="1136"/>
      <c r="AP16" s="1136"/>
      <c r="AQ16" s="1136"/>
      <c r="AR16" s="1136"/>
      <c r="AS16" s="1136"/>
      <c r="AT16" s="1136"/>
      <c r="AU16" s="1133"/>
      <c r="AV16" s="1133"/>
      <c r="AW16" s="1133"/>
      <c r="AX16" s="1133"/>
      <c r="AY16" s="1134"/>
      <c r="AZ16" s="250"/>
      <c r="BA16" s="250"/>
      <c r="BB16" s="250"/>
      <c r="BC16" s="250"/>
      <c r="BD16" s="250"/>
      <c r="BE16" s="251"/>
      <c r="BF16" s="251"/>
      <c r="BG16" s="251"/>
      <c r="BH16" s="251"/>
      <c r="BI16" s="251"/>
      <c r="BJ16" s="251"/>
      <c r="BK16" s="251"/>
      <c r="BL16" s="251"/>
      <c r="BM16" s="251"/>
      <c r="BN16" s="251"/>
      <c r="BO16" s="251"/>
      <c r="BP16" s="251"/>
      <c r="BQ16" s="260">
        <v>10</v>
      </c>
      <c r="BR16" s="261"/>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2"/>
    </row>
    <row r="17" spans="1:131" s="253" customFormat="1" ht="26.25" customHeight="1" x14ac:dyDescent="0.15">
      <c r="A17" s="259">
        <v>11</v>
      </c>
      <c r="B17" s="1080"/>
      <c r="C17" s="1081"/>
      <c r="D17" s="1081"/>
      <c r="E17" s="1081"/>
      <c r="F17" s="1081"/>
      <c r="G17" s="1081"/>
      <c r="H17" s="1081"/>
      <c r="I17" s="1081"/>
      <c r="J17" s="1081"/>
      <c r="K17" s="1081"/>
      <c r="L17" s="1081"/>
      <c r="M17" s="1081"/>
      <c r="N17" s="1081"/>
      <c r="O17" s="1081"/>
      <c r="P17" s="1082"/>
      <c r="Q17" s="1092"/>
      <c r="R17" s="1093"/>
      <c r="S17" s="1093"/>
      <c r="T17" s="1093"/>
      <c r="U17" s="1093"/>
      <c r="V17" s="1093"/>
      <c r="W17" s="1093"/>
      <c r="X17" s="1093"/>
      <c r="Y17" s="1093"/>
      <c r="Z17" s="1093"/>
      <c r="AA17" s="1093"/>
      <c r="AB17" s="1093"/>
      <c r="AC17" s="1093"/>
      <c r="AD17" s="1093"/>
      <c r="AE17" s="1094"/>
      <c r="AF17" s="1086"/>
      <c r="AG17" s="1087"/>
      <c r="AH17" s="1087"/>
      <c r="AI17" s="1087"/>
      <c r="AJ17" s="1088"/>
      <c r="AK17" s="1135"/>
      <c r="AL17" s="1136"/>
      <c r="AM17" s="1136"/>
      <c r="AN17" s="1136"/>
      <c r="AO17" s="1136"/>
      <c r="AP17" s="1136"/>
      <c r="AQ17" s="1136"/>
      <c r="AR17" s="1136"/>
      <c r="AS17" s="1136"/>
      <c r="AT17" s="1136"/>
      <c r="AU17" s="1133"/>
      <c r="AV17" s="1133"/>
      <c r="AW17" s="1133"/>
      <c r="AX17" s="1133"/>
      <c r="AY17" s="1134"/>
      <c r="AZ17" s="250"/>
      <c r="BA17" s="250"/>
      <c r="BB17" s="250"/>
      <c r="BC17" s="250"/>
      <c r="BD17" s="250"/>
      <c r="BE17" s="251"/>
      <c r="BF17" s="251"/>
      <c r="BG17" s="251"/>
      <c r="BH17" s="251"/>
      <c r="BI17" s="251"/>
      <c r="BJ17" s="251"/>
      <c r="BK17" s="251"/>
      <c r="BL17" s="251"/>
      <c r="BM17" s="251"/>
      <c r="BN17" s="251"/>
      <c r="BO17" s="251"/>
      <c r="BP17" s="251"/>
      <c r="BQ17" s="260">
        <v>11</v>
      </c>
      <c r="BR17" s="261"/>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2"/>
    </row>
    <row r="18" spans="1:131" s="253" customFormat="1" ht="26.25" customHeight="1" x14ac:dyDescent="0.15">
      <c r="A18" s="259">
        <v>12</v>
      </c>
      <c r="B18" s="1080"/>
      <c r="C18" s="1081"/>
      <c r="D18" s="1081"/>
      <c r="E18" s="1081"/>
      <c r="F18" s="1081"/>
      <c r="G18" s="1081"/>
      <c r="H18" s="1081"/>
      <c r="I18" s="1081"/>
      <c r="J18" s="1081"/>
      <c r="K18" s="1081"/>
      <c r="L18" s="1081"/>
      <c r="M18" s="1081"/>
      <c r="N18" s="1081"/>
      <c r="O18" s="1081"/>
      <c r="P18" s="1082"/>
      <c r="Q18" s="1092"/>
      <c r="R18" s="1093"/>
      <c r="S18" s="1093"/>
      <c r="T18" s="1093"/>
      <c r="U18" s="1093"/>
      <c r="V18" s="1093"/>
      <c r="W18" s="1093"/>
      <c r="X18" s="1093"/>
      <c r="Y18" s="1093"/>
      <c r="Z18" s="1093"/>
      <c r="AA18" s="1093"/>
      <c r="AB18" s="1093"/>
      <c r="AC18" s="1093"/>
      <c r="AD18" s="1093"/>
      <c r="AE18" s="1094"/>
      <c r="AF18" s="1086"/>
      <c r="AG18" s="1087"/>
      <c r="AH18" s="1087"/>
      <c r="AI18" s="1087"/>
      <c r="AJ18" s="1088"/>
      <c r="AK18" s="1135"/>
      <c r="AL18" s="1136"/>
      <c r="AM18" s="1136"/>
      <c r="AN18" s="1136"/>
      <c r="AO18" s="1136"/>
      <c r="AP18" s="1136"/>
      <c r="AQ18" s="1136"/>
      <c r="AR18" s="1136"/>
      <c r="AS18" s="1136"/>
      <c r="AT18" s="1136"/>
      <c r="AU18" s="1133"/>
      <c r="AV18" s="1133"/>
      <c r="AW18" s="1133"/>
      <c r="AX18" s="1133"/>
      <c r="AY18" s="1134"/>
      <c r="AZ18" s="250"/>
      <c r="BA18" s="250"/>
      <c r="BB18" s="250"/>
      <c r="BC18" s="250"/>
      <c r="BD18" s="250"/>
      <c r="BE18" s="251"/>
      <c r="BF18" s="251"/>
      <c r="BG18" s="251"/>
      <c r="BH18" s="251"/>
      <c r="BI18" s="251"/>
      <c r="BJ18" s="251"/>
      <c r="BK18" s="251"/>
      <c r="BL18" s="251"/>
      <c r="BM18" s="251"/>
      <c r="BN18" s="251"/>
      <c r="BO18" s="251"/>
      <c r="BP18" s="251"/>
      <c r="BQ18" s="260">
        <v>12</v>
      </c>
      <c r="BR18" s="261"/>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2"/>
    </row>
    <row r="19" spans="1:131" s="253" customFormat="1" ht="26.25" customHeight="1" x14ac:dyDescent="0.15">
      <c r="A19" s="259">
        <v>13</v>
      </c>
      <c r="B19" s="1080"/>
      <c r="C19" s="1081"/>
      <c r="D19" s="1081"/>
      <c r="E19" s="1081"/>
      <c r="F19" s="1081"/>
      <c r="G19" s="1081"/>
      <c r="H19" s="1081"/>
      <c r="I19" s="1081"/>
      <c r="J19" s="1081"/>
      <c r="K19" s="1081"/>
      <c r="L19" s="1081"/>
      <c r="M19" s="1081"/>
      <c r="N19" s="1081"/>
      <c r="O19" s="1081"/>
      <c r="P19" s="1082"/>
      <c r="Q19" s="1092"/>
      <c r="R19" s="1093"/>
      <c r="S19" s="1093"/>
      <c r="T19" s="1093"/>
      <c r="U19" s="1093"/>
      <c r="V19" s="1093"/>
      <c r="W19" s="1093"/>
      <c r="X19" s="1093"/>
      <c r="Y19" s="1093"/>
      <c r="Z19" s="1093"/>
      <c r="AA19" s="1093"/>
      <c r="AB19" s="1093"/>
      <c r="AC19" s="1093"/>
      <c r="AD19" s="1093"/>
      <c r="AE19" s="1094"/>
      <c r="AF19" s="1086"/>
      <c r="AG19" s="1087"/>
      <c r="AH19" s="1087"/>
      <c r="AI19" s="1087"/>
      <c r="AJ19" s="1088"/>
      <c r="AK19" s="1135"/>
      <c r="AL19" s="1136"/>
      <c r="AM19" s="1136"/>
      <c r="AN19" s="1136"/>
      <c r="AO19" s="1136"/>
      <c r="AP19" s="1136"/>
      <c r="AQ19" s="1136"/>
      <c r="AR19" s="1136"/>
      <c r="AS19" s="1136"/>
      <c r="AT19" s="1136"/>
      <c r="AU19" s="1133"/>
      <c r="AV19" s="1133"/>
      <c r="AW19" s="1133"/>
      <c r="AX19" s="1133"/>
      <c r="AY19" s="1134"/>
      <c r="AZ19" s="250"/>
      <c r="BA19" s="250"/>
      <c r="BB19" s="250"/>
      <c r="BC19" s="250"/>
      <c r="BD19" s="250"/>
      <c r="BE19" s="251"/>
      <c r="BF19" s="251"/>
      <c r="BG19" s="251"/>
      <c r="BH19" s="251"/>
      <c r="BI19" s="251"/>
      <c r="BJ19" s="251"/>
      <c r="BK19" s="251"/>
      <c r="BL19" s="251"/>
      <c r="BM19" s="251"/>
      <c r="BN19" s="251"/>
      <c r="BO19" s="251"/>
      <c r="BP19" s="251"/>
      <c r="BQ19" s="260">
        <v>13</v>
      </c>
      <c r="BR19" s="261"/>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2"/>
    </row>
    <row r="20" spans="1:131" s="253" customFormat="1" ht="26.25" customHeight="1" x14ac:dyDescent="0.15">
      <c r="A20" s="259">
        <v>14</v>
      </c>
      <c r="B20" s="1080"/>
      <c r="C20" s="1081"/>
      <c r="D20" s="1081"/>
      <c r="E20" s="1081"/>
      <c r="F20" s="1081"/>
      <c r="G20" s="1081"/>
      <c r="H20" s="1081"/>
      <c r="I20" s="1081"/>
      <c r="J20" s="1081"/>
      <c r="K20" s="1081"/>
      <c r="L20" s="1081"/>
      <c r="M20" s="1081"/>
      <c r="N20" s="1081"/>
      <c r="O20" s="1081"/>
      <c r="P20" s="1082"/>
      <c r="Q20" s="1092"/>
      <c r="R20" s="1093"/>
      <c r="S20" s="1093"/>
      <c r="T20" s="1093"/>
      <c r="U20" s="1093"/>
      <c r="V20" s="1093"/>
      <c r="W20" s="1093"/>
      <c r="X20" s="1093"/>
      <c r="Y20" s="1093"/>
      <c r="Z20" s="1093"/>
      <c r="AA20" s="1093"/>
      <c r="AB20" s="1093"/>
      <c r="AC20" s="1093"/>
      <c r="AD20" s="1093"/>
      <c r="AE20" s="1094"/>
      <c r="AF20" s="1086"/>
      <c r="AG20" s="1087"/>
      <c r="AH20" s="1087"/>
      <c r="AI20" s="1087"/>
      <c r="AJ20" s="1088"/>
      <c r="AK20" s="1135"/>
      <c r="AL20" s="1136"/>
      <c r="AM20" s="1136"/>
      <c r="AN20" s="1136"/>
      <c r="AO20" s="1136"/>
      <c r="AP20" s="1136"/>
      <c r="AQ20" s="1136"/>
      <c r="AR20" s="1136"/>
      <c r="AS20" s="1136"/>
      <c r="AT20" s="1136"/>
      <c r="AU20" s="1133"/>
      <c r="AV20" s="1133"/>
      <c r="AW20" s="1133"/>
      <c r="AX20" s="1133"/>
      <c r="AY20" s="1134"/>
      <c r="AZ20" s="250"/>
      <c r="BA20" s="250"/>
      <c r="BB20" s="250"/>
      <c r="BC20" s="250"/>
      <c r="BD20" s="250"/>
      <c r="BE20" s="251"/>
      <c r="BF20" s="251"/>
      <c r="BG20" s="251"/>
      <c r="BH20" s="251"/>
      <c r="BI20" s="251"/>
      <c r="BJ20" s="251"/>
      <c r="BK20" s="251"/>
      <c r="BL20" s="251"/>
      <c r="BM20" s="251"/>
      <c r="BN20" s="251"/>
      <c r="BO20" s="251"/>
      <c r="BP20" s="251"/>
      <c r="BQ20" s="260">
        <v>14</v>
      </c>
      <c r="BR20" s="261"/>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2"/>
    </row>
    <row r="21" spans="1:131" s="253" customFormat="1" ht="26.25" customHeight="1" thickBot="1" x14ac:dyDescent="0.2">
      <c r="A21" s="259">
        <v>15</v>
      </c>
      <c r="B21" s="1080"/>
      <c r="C21" s="1081"/>
      <c r="D21" s="1081"/>
      <c r="E21" s="1081"/>
      <c r="F21" s="1081"/>
      <c r="G21" s="1081"/>
      <c r="H21" s="1081"/>
      <c r="I21" s="1081"/>
      <c r="J21" s="1081"/>
      <c r="K21" s="1081"/>
      <c r="L21" s="1081"/>
      <c r="M21" s="1081"/>
      <c r="N21" s="1081"/>
      <c r="O21" s="1081"/>
      <c r="P21" s="1082"/>
      <c r="Q21" s="1092"/>
      <c r="R21" s="1093"/>
      <c r="S21" s="1093"/>
      <c r="T21" s="1093"/>
      <c r="U21" s="1093"/>
      <c r="V21" s="1093"/>
      <c r="W21" s="1093"/>
      <c r="X21" s="1093"/>
      <c r="Y21" s="1093"/>
      <c r="Z21" s="1093"/>
      <c r="AA21" s="1093"/>
      <c r="AB21" s="1093"/>
      <c r="AC21" s="1093"/>
      <c r="AD21" s="1093"/>
      <c r="AE21" s="1094"/>
      <c r="AF21" s="1086"/>
      <c r="AG21" s="1087"/>
      <c r="AH21" s="1087"/>
      <c r="AI21" s="1087"/>
      <c r="AJ21" s="1088"/>
      <c r="AK21" s="1135"/>
      <c r="AL21" s="1136"/>
      <c r="AM21" s="1136"/>
      <c r="AN21" s="1136"/>
      <c r="AO21" s="1136"/>
      <c r="AP21" s="1136"/>
      <c r="AQ21" s="1136"/>
      <c r="AR21" s="1136"/>
      <c r="AS21" s="1136"/>
      <c r="AT21" s="1136"/>
      <c r="AU21" s="1133"/>
      <c r="AV21" s="1133"/>
      <c r="AW21" s="1133"/>
      <c r="AX21" s="1133"/>
      <c r="AY21" s="1134"/>
      <c r="AZ21" s="250"/>
      <c r="BA21" s="250"/>
      <c r="BB21" s="250"/>
      <c r="BC21" s="250"/>
      <c r="BD21" s="250"/>
      <c r="BE21" s="251"/>
      <c r="BF21" s="251"/>
      <c r="BG21" s="251"/>
      <c r="BH21" s="251"/>
      <c r="BI21" s="251"/>
      <c r="BJ21" s="251"/>
      <c r="BK21" s="251"/>
      <c r="BL21" s="251"/>
      <c r="BM21" s="251"/>
      <c r="BN21" s="251"/>
      <c r="BO21" s="251"/>
      <c r="BP21" s="251"/>
      <c r="BQ21" s="260">
        <v>15</v>
      </c>
      <c r="BR21" s="261"/>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2"/>
    </row>
    <row r="22" spans="1:131" s="253" customFormat="1" ht="26.25" customHeight="1" x14ac:dyDescent="0.15">
      <c r="A22" s="259">
        <v>16</v>
      </c>
      <c r="B22" s="1080"/>
      <c r="C22" s="1081"/>
      <c r="D22" s="1081"/>
      <c r="E22" s="1081"/>
      <c r="F22" s="1081"/>
      <c r="G22" s="1081"/>
      <c r="H22" s="1081"/>
      <c r="I22" s="1081"/>
      <c r="J22" s="1081"/>
      <c r="K22" s="1081"/>
      <c r="L22" s="1081"/>
      <c r="M22" s="1081"/>
      <c r="N22" s="1081"/>
      <c r="O22" s="1081"/>
      <c r="P22" s="1082"/>
      <c r="Q22" s="1130"/>
      <c r="R22" s="1131"/>
      <c r="S22" s="1131"/>
      <c r="T22" s="1131"/>
      <c r="U22" s="1131"/>
      <c r="V22" s="1131"/>
      <c r="W22" s="1131"/>
      <c r="X22" s="1131"/>
      <c r="Y22" s="1131"/>
      <c r="Z22" s="1131"/>
      <c r="AA22" s="1131"/>
      <c r="AB22" s="1131"/>
      <c r="AC22" s="1131"/>
      <c r="AD22" s="1131"/>
      <c r="AE22" s="1132"/>
      <c r="AF22" s="1086"/>
      <c r="AG22" s="1087"/>
      <c r="AH22" s="1087"/>
      <c r="AI22" s="1087"/>
      <c r="AJ22" s="1088"/>
      <c r="AK22" s="1126"/>
      <c r="AL22" s="1127"/>
      <c r="AM22" s="1127"/>
      <c r="AN22" s="1127"/>
      <c r="AO22" s="1127"/>
      <c r="AP22" s="1127"/>
      <c r="AQ22" s="1127"/>
      <c r="AR22" s="1127"/>
      <c r="AS22" s="1127"/>
      <c r="AT22" s="1127"/>
      <c r="AU22" s="1128"/>
      <c r="AV22" s="1128"/>
      <c r="AW22" s="1128"/>
      <c r="AX22" s="1128"/>
      <c r="AY22" s="1129"/>
      <c r="AZ22" s="1078" t="s">
        <v>387</v>
      </c>
      <c r="BA22" s="1078"/>
      <c r="BB22" s="1078"/>
      <c r="BC22" s="1078"/>
      <c r="BD22" s="1079"/>
      <c r="BE22" s="251"/>
      <c r="BF22" s="251"/>
      <c r="BG22" s="251"/>
      <c r="BH22" s="251"/>
      <c r="BI22" s="251"/>
      <c r="BJ22" s="251"/>
      <c r="BK22" s="251"/>
      <c r="BL22" s="251"/>
      <c r="BM22" s="251"/>
      <c r="BN22" s="251"/>
      <c r="BO22" s="251"/>
      <c r="BP22" s="251"/>
      <c r="BQ22" s="260">
        <v>16</v>
      </c>
      <c r="BR22" s="261"/>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2"/>
    </row>
    <row r="23" spans="1:131" s="253" customFormat="1" ht="26.25" customHeight="1" thickBot="1" x14ac:dyDescent="0.2">
      <c r="A23" s="262" t="s">
        <v>388</v>
      </c>
      <c r="B23" s="993" t="s">
        <v>389</v>
      </c>
      <c r="C23" s="994"/>
      <c r="D23" s="994"/>
      <c r="E23" s="994"/>
      <c r="F23" s="994"/>
      <c r="G23" s="994"/>
      <c r="H23" s="994"/>
      <c r="I23" s="994"/>
      <c r="J23" s="994"/>
      <c r="K23" s="994"/>
      <c r="L23" s="994"/>
      <c r="M23" s="994"/>
      <c r="N23" s="994"/>
      <c r="O23" s="994"/>
      <c r="P23" s="995"/>
      <c r="Q23" s="1117">
        <v>11518</v>
      </c>
      <c r="R23" s="1118"/>
      <c r="S23" s="1118"/>
      <c r="T23" s="1118"/>
      <c r="U23" s="1118"/>
      <c r="V23" s="1118">
        <v>10957</v>
      </c>
      <c r="W23" s="1118"/>
      <c r="X23" s="1118"/>
      <c r="Y23" s="1118"/>
      <c r="Z23" s="1118"/>
      <c r="AA23" s="1118">
        <v>560</v>
      </c>
      <c r="AB23" s="1118"/>
      <c r="AC23" s="1118"/>
      <c r="AD23" s="1118"/>
      <c r="AE23" s="1119"/>
      <c r="AF23" s="1120">
        <v>505</v>
      </c>
      <c r="AG23" s="1118"/>
      <c r="AH23" s="1118"/>
      <c r="AI23" s="1118"/>
      <c r="AJ23" s="1121"/>
      <c r="AK23" s="1122"/>
      <c r="AL23" s="1123"/>
      <c r="AM23" s="1123"/>
      <c r="AN23" s="1123"/>
      <c r="AO23" s="1123"/>
      <c r="AP23" s="1118">
        <v>9487</v>
      </c>
      <c r="AQ23" s="1118"/>
      <c r="AR23" s="1118"/>
      <c r="AS23" s="1118"/>
      <c r="AT23" s="1118"/>
      <c r="AU23" s="1124"/>
      <c r="AV23" s="1124"/>
      <c r="AW23" s="1124"/>
      <c r="AX23" s="1124"/>
      <c r="AY23" s="1125"/>
      <c r="AZ23" s="1114" t="s">
        <v>390</v>
      </c>
      <c r="BA23" s="1115"/>
      <c r="BB23" s="1115"/>
      <c r="BC23" s="1115"/>
      <c r="BD23" s="1116"/>
      <c r="BE23" s="251"/>
      <c r="BF23" s="251"/>
      <c r="BG23" s="251"/>
      <c r="BH23" s="251"/>
      <c r="BI23" s="251"/>
      <c r="BJ23" s="251"/>
      <c r="BK23" s="251"/>
      <c r="BL23" s="251"/>
      <c r="BM23" s="251"/>
      <c r="BN23" s="251"/>
      <c r="BO23" s="251"/>
      <c r="BP23" s="251"/>
      <c r="BQ23" s="260">
        <v>17</v>
      </c>
      <c r="BR23" s="261"/>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2"/>
    </row>
    <row r="24" spans="1:131" s="253" customFormat="1" ht="26.25" customHeight="1" x14ac:dyDescent="0.15">
      <c r="A24" s="1113" t="s">
        <v>391</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0"/>
      <c r="BA24" s="250"/>
      <c r="BB24" s="250"/>
      <c r="BC24" s="250"/>
      <c r="BD24" s="250"/>
      <c r="BE24" s="251"/>
      <c r="BF24" s="251"/>
      <c r="BG24" s="251"/>
      <c r="BH24" s="251"/>
      <c r="BI24" s="251"/>
      <c r="BJ24" s="251"/>
      <c r="BK24" s="251"/>
      <c r="BL24" s="251"/>
      <c r="BM24" s="251"/>
      <c r="BN24" s="251"/>
      <c r="BO24" s="251"/>
      <c r="BP24" s="251"/>
      <c r="BQ24" s="260">
        <v>18</v>
      </c>
      <c r="BR24" s="261"/>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2"/>
    </row>
    <row r="25" spans="1:131" s="245" customFormat="1" ht="26.25" customHeight="1" thickBot="1" x14ac:dyDescent="0.2">
      <c r="A25" s="1112" t="s">
        <v>392</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0"/>
      <c r="BK25" s="250"/>
      <c r="BL25" s="250"/>
      <c r="BM25" s="250"/>
      <c r="BN25" s="250"/>
      <c r="BO25" s="263"/>
      <c r="BP25" s="263"/>
      <c r="BQ25" s="260">
        <v>19</v>
      </c>
      <c r="BR25" s="261"/>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4"/>
    </row>
    <row r="26" spans="1:131" s="245" customFormat="1" ht="26.25" customHeight="1" x14ac:dyDescent="0.15">
      <c r="A26" s="1044" t="s">
        <v>367</v>
      </c>
      <c r="B26" s="1045"/>
      <c r="C26" s="1045"/>
      <c r="D26" s="1045"/>
      <c r="E26" s="1045"/>
      <c r="F26" s="1045"/>
      <c r="G26" s="1045"/>
      <c r="H26" s="1045"/>
      <c r="I26" s="1045"/>
      <c r="J26" s="1045"/>
      <c r="K26" s="1045"/>
      <c r="L26" s="1045"/>
      <c r="M26" s="1045"/>
      <c r="N26" s="1045"/>
      <c r="O26" s="1045"/>
      <c r="P26" s="1046"/>
      <c r="Q26" s="1050" t="s">
        <v>393</v>
      </c>
      <c r="R26" s="1051"/>
      <c r="S26" s="1051"/>
      <c r="T26" s="1051"/>
      <c r="U26" s="1052"/>
      <c r="V26" s="1050" t="s">
        <v>394</v>
      </c>
      <c r="W26" s="1051"/>
      <c r="X26" s="1051"/>
      <c r="Y26" s="1051"/>
      <c r="Z26" s="1052"/>
      <c r="AA26" s="1050" t="s">
        <v>395</v>
      </c>
      <c r="AB26" s="1051"/>
      <c r="AC26" s="1051"/>
      <c r="AD26" s="1051"/>
      <c r="AE26" s="1051"/>
      <c r="AF26" s="1108" t="s">
        <v>396</v>
      </c>
      <c r="AG26" s="1057"/>
      <c r="AH26" s="1057"/>
      <c r="AI26" s="1057"/>
      <c r="AJ26" s="1109"/>
      <c r="AK26" s="1051" t="s">
        <v>397</v>
      </c>
      <c r="AL26" s="1051"/>
      <c r="AM26" s="1051"/>
      <c r="AN26" s="1051"/>
      <c r="AO26" s="1052"/>
      <c r="AP26" s="1050" t="s">
        <v>398</v>
      </c>
      <c r="AQ26" s="1051"/>
      <c r="AR26" s="1051"/>
      <c r="AS26" s="1051"/>
      <c r="AT26" s="1052"/>
      <c r="AU26" s="1050" t="s">
        <v>399</v>
      </c>
      <c r="AV26" s="1051"/>
      <c r="AW26" s="1051"/>
      <c r="AX26" s="1051"/>
      <c r="AY26" s="1052"/>
      <c r="AZ26" s="1050" t="s">
        <v>400</v>
      </c>
      <c r="BA26" s="1051"/>
      <c r="BB26" s="1051"/>
      <c r="BC26" s="1051"/>
      <c r="BD26" s="1052"/>
      <c r="BE26" s="1050" t="s">
        <v>374</v>
      </c>
      <c r="BF26" s="1051"/>
      <c r="BG26" s="1051"/>
      <c r="BH26" s="1051"/>
      <c r="BI26" s="1066"/>
      <c r="BJ26" s="250"/>
      <c r="BK26" s="250"/>
      <c r="BL26" s="250"/>
      <c r="BM26" s="250"/>
      <c r="BN26" s="250"/>
      <c r="BO26" s="263"/>
      <c r="BP26" s="263"/>
      <c r="BQ26" s="260">
        <v>20</v>
      </c>
      <c r="BR26" s="261"/>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4"/>
    </row>
    <row r="27" spans="1:131" s="245" customFormat="1" ht="26.25" customHeight="1" thickBot="1" x14ac:dyDescent="0.2">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0"/>
      <c r="AG27" s="1060"/>
      <c r="AH27" s="1060"/>
      <c r="AI27" s="1060"/>
      <c r="AJ27" s="1111"/>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0"/>
      <c r="BK27" s="250"/>
      <c r="BL27" s="250"/>
      <c r="BM27" s="250"/>
      <c r="BN27" s="250"/>
      <c r="BO27" s="263"/>
      <c r="BP27" s="263"/>
      <c r="BQ27" s="260">
        <v>21</v>
      </c>
      <c r="BR27" s="261"/>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4"/>
    </row>
    <row r="28" spans="1:131" s="245" customFormat="1" ht="26.25" customHeight="1" thickTop="1" x14ac:dyDescent="0.15">
      <c r="A28" s="264">
        <v>1</v>
      </c>
      <c r="B28" s="1099" t="s">
        <v>401</v>
      </c>
      <c r="C28" s="1100"/>
      <c r="D28" s="1100"/>
      <c r="E28" s="1100"/>
      <c r="F28" s="1100"/>
      <c r="G28" s="1100"/>
      <c r="H28" s="1100"/>
      <c r="I28" s="1100"/>
      <c r="J28" s="1100"/>
      <c r="K28" s="1100"/>
      <c r="L28" s="1100"/>
      <c r="M28" s="1100"/>
      <c r="N28" s="1100"/>
      <c r="O28" s="1100"/>
      <c r="P28" s="1101"/>
      <c r="Q28" s="1102">
        <v>2429</v>
      </c>
      <c r="R28" s="1103"/>
      <c r="S28" s="1103"/>
      <c r="T28" s="1103"/>
      <c r="U28" s="1103"/>
      <c r="V28" s="1103">
        <v>2390</v>
      </c>
      <c r="W28" s="1103"/>
      <c r="X28" s="1103"/>
      <c r="Y28" s="1103"/>
      <c r="Z28" s="1103"/>
      <c r="AA28" s="1103">
        <v>39</v>
      </c>
      <c r="AB28" s="1103"/>
      <c r="AC28" s="1103"/>
      <c r="AD28" s="1103"/>
      <c r="AE28" s="1104"/>
      <c r="AF28" s="1105">
        <v>39</v>
      </c>
      <c r="AG28" s="1103"/>
      <c r="AH28" s="1103"/>
      <c r="AI28" s="1103"/>
      <c r="AJ28" s="1106"/>
      <c r="AK28" s="1107">
        <v>171</v>
      </c>
      <c r="AL28" s="1095"/>
      <c r="AM28" s="1095"/>
      <c r="AN28" s="1095"/>
      <c r="AO28" s="1095"/>
      <c r="AP28" s="1095"/>
      <c r="AQ28" s="1095"/>
      <c r="AR28" s="1095"/>
      <c r="AS28" s="1095"/>
      <c r="AT28" s="1095"/>
      <c r="AU28" s="1095"/>
      <c r="AV28" s="1095"/>
      <c r="AW28" s="1095"/>
      <c r="AX28" s="1095"/>
      <c r="AY28" s="1095"/>
      <c r="AZ28" s="1096"/>
      <c r="BA28" s="1096"/>
      <c r="BB28" s="1096"/>
      <c r="BC28" s="1096"/>
      <c r="BD28" s="1096"/>
      <c r="BE28" s="1097"/>
      <c r="BF28" s="1097"/>
      <c r="BG28" s="1097"/>
      <c r="BH28" s="1097"/>
      <c r="BI28" s="1098"/>
      <c r="BJ28" s="250"/>
      <c r="BK28" s="250"/>
      <c r="BL28" s="250"/>
      <c r="BM28" s="250"/>
      <c r="BN28" s="250"/>
      <c r="BO28" s="263"/>
      <c r="BP28" s="263"/>
      <c r="BQ28" s="260">
        <v>22</v>
      </c>
      <c r="BR28" s="261"/>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4"/>
    </row>
    <row r="29" spans="1:131" s="245" customFormat="1" ht="26.25" customHeight="1" x14ac:dyDescent="0.15">
      <c r="A29" s="264">
        <v>2</v>
      </c>
      <c r="B29" s="1080" t="s">
        <v>402</v>
      </c>
      <c r="C29" s="1081"/>
      <c r="D29" s="1081"/>
      <c r="E29" s="1081"/>
      <c r="F29" s="1081"/>
      <c r="G29" s="1081"/>
      <c r="H29" s="1081"/>
      <c r="I29" s="1081"/>
      <c r="J29" s="1081"/>
      <c r="K29" s="1081"/>
      <c r="L29" s="1081"/>
      <c r="M29" s="1081"/>
      <c r="N29" s="1081"/>
      <c r="O29" s="1081"/>
      <c r="P29" s="1082"/>
      <c r="Q29" s="1092">
        <v>1914</v>
      </c>
      <c r="R29" s="1093"/>
      <c r="S29" s="1093"/>
      <c r="T29" s="1093"/>
      <c r="U29" s="1093"/>
      <c r="V29" s="1093">
        <v>1907</v>
      </c>
      <c r="W29" s="1093"/>
      <c r="X29" s="1093"/>
      <c r="Y29" s="1093"/>
      <c r="Z29" s="1093"/>
      <c r="AA29" s="1093">
        <v>7</v>
      </c>
      <c r="AB29" s="1093"/>
      <c r="AC29" s="1093"/>
      <c r="AD29" s="1093"/>
      <c r="AE29" s="1094"/>
      <c r="AF29" s="1086">
        <v>7</v>
      </c>
      <c r="AG29" s="1087"/>
      <c r="AH29" s="1087"/>
      <c r="AI29" s="1087"/>
      <c r="AJ29" s="1088"/>
      <c r="AK29" s="1029">
        <v>253</v>
      </c>
      <c r="AL29" s="1020"/>
      <c r="AM29" s="1020"/>
      <c r="AN29" s="1020"/>
      <c r="AO29" s="1020"/>
      <c r="AP29" s="1020"/>
      <c r="AQ29" s="1020"/>
      <c r="AR29" s="1020"/>
      <c r="AS29" s="1020"/>
      <c r="AT29" s="1020"/>
      <c r="AU29" s="1020"/>
      <c r="AV29" s="1020"/>
      <c r="AW29" s="1020"/>
      <c r="AX29" s="1020"/>
      <c r="AY29" s="1020"/>
      <c r="AZ29" s="1091"/>
      <c r="BA29" s="1091"/>
      <c r="BB29" s="1091"/>
      <c r="BC29" s="1091"/>
      <c r="BD29" s="1091"/>
      <c r="BE29" s="1075"/>
      <c r="BF29" s="1075"/>
      <c r="BG29" s="1075"/>
      <c r="BH29" s="1075"/>
      <c r="BI29" s="1076"/>
      <c r="BJ29" s="250"/>
      <c r="BK29" s="250"/>
      <c r="BL29" s="250"/>
      <c r="BM29" s="250"/>
      <c r="BN29" s="250"/>
      <c r="BO29" s="263"/>
      <c r="BP29" s="263"/>
      <c r="BQ29" s="260">
        <v>23</v>
      </c>
      <c r="BR29" s="261"/>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4"/>
    </row>
    <row r="30" spans="1:131" s="245" customFormat="1" ht="26.25" customHeight="1" x14ac:dyDescent="0.15">
      <c r="A30" s="264">
        <v>3</v>
      </c>
      <c r="B30" s="1080" t="s">
        <v>403</v>
      </c>
      <c r="C30" s="1081"/>
      <c r="D30" s="1081"/>
      <c r="E30" s="1081"/>
      <c r="F30" s="1081"/>
      <c r="G30" s="1081"/>
      <c r="H30" s="1081"/>
      <c r="I30" s="1081"/>
      <c r="J30" s="1081"/>
      <c r="K30" s="1081"/>
      <c r="L30" s="1081"/>
      <c r="M30" s="1081"/>
      <c r="N30" s="1081"/>
      <c r="O30" s="1081"/>
      <c r="P30" s="1082"/>
      <c r="Q30" s="1092">
        <v>353</v>
      </c>
      <c r="R30" s="1093"/>
      <c r="S30" s="1093"/>
      <c r="T30" s="1093"/>
      <c r="U30" s="1093"/>
      <c r="V30" s="1093">
        <v>351</v>
      </c>
      <c r="W30" s="1093"/>
      <c r="X30" s="1093"/>
      <c r="Y30" s="1093"/>
      <c r="Z30" s="1093"/>
      <c r="AA30" s="1093">
        <v>2</v>
      </c>
      <c r="AB30" s="1093"/>
      <c r="AC30" s="1093"/>
      <c r="AD30" s="1093"/>
      <c r="AE30" s="1094"/>
      <c r="AF30" s="1086">
        <v>2</v>
      </c>
      <c r="AG30" s="1087"/>
      <c r="AH30" s="1087"/>
      <c r="AI30" s="1087"/>
      <c r="AJ30" s="1088"/>
      <c r="AK30" s="1029">
        <v>68</v>
      </c>
      <c r="AL30" s="1020"/>
      <c r="AM30" s="1020"/>
      <c r="AN30" s="1020"/>
      <c r="AO30" s="1020"/>
      <c r="AP30" s="1020"/>
      <c r="AQ30" s="1020"/>
      <c r="AR30" s="1020"/>
      <c r="AS30" s="1020"/>
      <c r="AT30" s="1020"/>
      <c r="AU30" s="1020"/>
      <c r="AV30" s="1020"/>
      <c r="AW30" s="1020"/>
      <c r="AX30" s="1020"/>
      <c r="AY30" s="1020"/>
      <c r="AZ30" s="1091"/>
      <c r="BA30" s="1091"/>
      <c r="BB30" s="1091"/>
      <c r="BC30" s="1091"/>
      <c r="BD30" s="1091"/>
      <c r="BE30" s="1075"/>
      <c r="BF30" s="1075"/>
      <c r="BG30" s="1075"/>
      <c r="BH30" s="1075"/>
      <c r="BI30" s="1076"/>
      <c r="BJ30" s="250"/>
      <c r="BK30" s="250"/>
      <c r="BL30" s="250"/>
      <c r="BM30" s="250"/>
      <c r="BN30" s="250"/>
      <c r="BO30" s="263"/>
      <c r="BP30" s="263"/>
      <c r="BQ30" s="260">
        <v>24</v>
      </c>
      <c r="BR30" s="261"/>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4"/>
    </row>
    <row r="31" spans="1:131" s="245" customFormat="1" ht="26.25" customHeight="1" x14ac:dyDescent="0.15">
      <c r="A31" s="264">
        <v>4</v>
      </c>
      <c r="B31" s="1080" t="s">
        <v>404</v>
      </c>
      <c r="C31" s="1081"/>
      <c r="D31" s="1081"/>
      <c r="E31" s="1081"/>
      <c r="F31" s="1081"/>
      <c r="G31" s="1081"/>
      <c r="H31" s="1081"/>
      <c r="I31" s="1081"/>
      <c r="J31" s="1081"/>
      <c r="K31" s="1081"/>
      <c r="L31" s="1081"/>
      <c r="M31" s="1081"/>
      <c r="N31" s="1081"/>
      <c r="O31" s="1081"/>
      <c r="P31" s="1082"/>
      <c r="Q31" s="1092">
        <v>590</v>
      </c>
      <c r="R31" s="1093"/>
      <c r="S31" s="1093"/>
      <c r="T31" s="1093"/>
      <c r="U31" s="1093"/>
      <c r="V31" s="1093">
        <v>658</v>
      </c>
      <c r="W31" s="1093"/>
      <c r="X31" s="1093"/>
      <c r="Y31" s="1093"/>
      <c r="Z31" s="1093"/>
      <c r="AA31" s="1093">
        <v>-68</v>
      </c>
      <c r="AB31" s="1093"/>
      <c r="AC31" s="1093"/>
      <c r="AD31" s="1093"/>
      <c r="AE31" s="1094"/>
      <c r="AF31" s="1086">
        <v>588</v>
      </c>
      <c r="AG31" s="1087"/>
      <c r="AH31" s="1087"/>
      <c r="AI31" s="1087"/>
      <c r="AJ31" s="1088"/>
      <c r="AK31" s="1029">
        <v>0</v>
      </c>
      <c r="AL31" s="1020"/>
      <c r="AM31" s="1020"/>
      <c r="AN31" s="1020"/>
      <c r="AO31" s="1020"/>
      <c r="AP31" s="1020">
        <v>966</v>
      </c>
      <c r="AQ31" s="1020"/>
      <c r="AR31" s="1020"/>
      <c r="AS31" s="1020"/>
      <c r="AT31" s="1020"/>
      <c r="AU31" s="1020"/>
      <c r="AV31" s="1020"/>
      <c r="AW31" s="1020"/>
      <c r="AX31" s="1020"/>
      <c r="AY31" s="1020"/>
      <c r="AZ31" s="1091">
        <v>-121.816</v>
      </c>
      <c r="BA31" s="1091"/>
      <c r="BB31" s="1091"/>
      <c r="BC31" s="1091"/>
      <c r="BD31" s="1091"/>
      <c r="BE31" s="1075" t="s">
        <v>405</v>
      </c>
      <c r="BF31" s="1075"/>
      <c r="BG31" s="1075"/>
      <c r="BH31" s="1075"/>
      <c r="BI31" s="1076"/>
      <c r="BJ31" s="250"/>
      <c r="BK31" s="250"/>
      <c r="BL31" s="250"/>
      <c r="BM31" s="250"/>
      <c r="BN31" s="250"/>
      <c r="BO31" s="263"/>
      <c r="BP31" s="263"/>
      <c r="BQ31" s="260">
        <v>25</v>
      </c>
      <c r="BR31" s="261"/>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4"/>
    </row>
    <row r="32" spans="1:131" s="245" customFormat="1" ht="26.25" customHeight="1" x14ac:dyDescent="0.15">
      <c r="A32" s="264">
        <v>5</v>
      </c>
      <c r="B32" s="1080" t="s">
        <v>406</v>
      </c>
      <c r="C32" s="1081"/>
      <c r="D32" s="1081"/>
      <c r="E32" s="1081"/>
      <c r="F32" s="1081"/>
      <c r="G32" s="1081"/>
      <c r="H32" s="1081"/>
      <c r="I32" s="1081"/>
      <c r="J32" s="1081"/>
      <c r="K32" s="1081"/>
      <c r="L32" s="1081"/>
      <c r="M32" s="1081"/>
      <c r="N32" s="1081"/>
      <c r="O32" s="1081"/>
      <c r="P32" s="1082"/>
      <c r="Q32" s="1092">
        <v>681</v>
      </c>
      <c r="R32" s="1093"/>
      <c r="S32" s="1093"/>
      <c r="T32" s="1093"/>
      <c r="U32" s="1093"/>
      <c r="V32" s="1093">
        <v>617</v>
      </c>
      <c r="W32" s="1093"/>
      <c r="X32" s="1093"/>
      <c r="Y32" s="1093"/>
      <c r="Z32" s="1093"/>
      <c r="AA32" s="1093">
        <v>64</v>
      </c>
      <c r="AB32" s="1093"/>
      <c r="AC32" s="1093"/>
      <c r="AD32" s="1093"/>
      <c r="AE32" s="1094"/>
      <c r="AF32" s="1086">
        <v>121</v>
      </c>
      <c r="AG32" s="1087"/>
      <c r="AH32" s="1087"/>
      <c r="AI32" s="1087"/>
      <c r="AJ32" s="1088"/>
      <c r="AK32" s="1029">
        <v>376</v>
      </c>
      <c r="AL32" s="1020"/>
      <c r="AM32" s="1020"/>
      <c r="AN32" s="1020"/>
      <c r="AO32" s="1020"/>
      <c r="AP32" s="1020">
        <v>3866</v>
      </c>
      <c r="AQ32" s="1020"/>
      <c r="AR32" s="1020"/>
      <c r="AS32" s="1020"/>
      <c r="AT32" s="1020"/>
      <c r="AU32" s="1020">
        <v>2675</v>
      </c>
      <c r="AV32" s="1020"/>
      <c r="AW32" s="1020"/>
      <c r="AX32" s="1020"/>
      <c r="AY32" s="1020"/>
      <c r="AZ32" s="1091">
        <v>-60.844999999999999</v>
      </c>
      <c r="BA32" s="1091"/>
      <c r="BB32" s="1091"/>
      <c r="BC32" s="1091"/>
      <c r="BD32" s="1091"/>
      <c r="BE32" s="1075" t="s">
        <v>405</v>
      </c>
      <c r="BF32" s="1075"/>
      <c r="BG32" s="1075"/>
      <c r="BH32" s="1075"/>
      <c r="BI32" s="1076"/>
      <c r="BJ32" s="250"/>
      <c r="BK32" s="250"/>
      <c r="BL32" s="250"/>
      <c r="BM32" s="250"/>
      <c r="BN32" s="250"/>
      <c r="BO32" s="263"/>
      <c r="BP32" s="263"/>
      <c r="BQ32" s="260">
        <v>26</v>
      </c>
      <c r="BR32" s="261"/>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4"/>
    </row>
    <row r="33" spans="1:131" s="245" customFormat="1" ht="26.25" customHeight="1" x14ac:dyDescent="0.15">
      <c r="A33" s="264">
        <v>6</v>
      </c>
      <c r="B33" s="1080"/>
      <c r="C33" s="1081"/>
      <c r="D33" s="1081"/>
      <c r="E33" s="1081"/>
      <c r="F33" s="1081"/>
      <c r="G33" s="1081"/>
      <c r="H33" s="1081"/>
      <c r="I33" s="1081"/>
      <c r="J33" s="1081"/>
      <c r="K33" s="1081"/>
      <c r="L33" s="1081"/>
      <c r="M33" s="1081"/>
      <c r="N33" s="1081"/>
      <c r="O33" s="1081"/>
      <c r="P33" s="1082"/>
      <c r="Q33" s="1092"/>
      <c r="R33" s="1093"/>
      <c r="S33" s="1093"/>
      <c r="T33" s="1093"/>
      <c r="U33" s="1093"/>
      <c r="V33" s="1093"/>
      <c r="W33" s="1093"/>
      <c r="X33" s="1093"/>
      <c r="Y33" s="1093"/>
      <c r="Z33" s="1093"/>
      <c r="AA33" s="1093"/>
      <c r="AB33" s="1093"/>
      <c r="AC33" s="1093"/>
      <c r="AD33" s="1093"/>
      <c r="AE33" s="1094"/>
      <c r="AF33" s="1086"/>
      <c r="AG33" s="1087"/>
      <c r="AH33" s="1087"/>
      <c r="AI33" s="1087"/>
      <c r="AJ33" s="1088"/>
      <c r="AK33" s="1029"/>
      <c r="AL33" s="1020"/>
      <c r="AM33" s="1020"/>
      <c r="AN33" s="1020"/>
      <c r="AO33" s="1020"/>
      <c r="AP33" s="1020"/>
      <c r="AQ33" s="1020"/>
      <c r="AR33" s="1020"/>
      <c r="AS33" s="1020"/>
      <c r="AT33" s="1020"/>
      <c r="AU33" s="1020"/>
      <c r="AV33" s="1020"/>
      <c r="AW33" s="1020"/>
      <c r="AX33" s="1020"/>
      <c r="AY33" s="1020"/>
      <c r="AZ33" s="1091"/>
      <c r="BA33" s="1091"/>
      <c r="BB33" s="1091"/>
      <c r="BC33" s="1091"/>
      <c r="BD33" s="1091"/>
      <c r="BE33" s="1075"/>
      <c r="BF33" s="1075"/>
      <c r="BG33" s="1075"/>
      <c r="BH33" s="1075"/>
      <c r="BI33" s="1076"/>
      <c r="BJ33" s="250"/>
      <c r="BK33" s="250"/>
      <c r="BL33" s="250"/>
      <c r="BM33" s="250"/>
      <c r="BN33" s="250"/>
      <c r="BO33" s="263"/>
      <c r="BP33" s="263"/>
      <c r="BQ33" s="260">
        <v>27</v>
      </c>
      <c r="BR33" s="261"/>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4"/>
    </row>
    <row r="34" spans="1:131" s="245" customFormat="1" ht="26.25" customHeight="1" x14ac:dyDescent="0.15">
      <c r="A34" s="264">
        <v>7</v>
      </c>
      <c r="B34" s="1080"/>
      <c r="C34" s="1081"/>
      <c r="D34" s="1081"/>
      <c r="E34" s="1081"/>
      <c r="F34" s="1081"/>
      <c r="G34" s="1081"/>
      <c r="H34" s="1081"/>
      <c r="I34" s="1081"/>
      <c r="J34" s="1081"/>
      <c r="K34" s="1081"/>
      <c r="L34" s="1081"/>
      <c r="M34" s="1081"/>
      <c r="N34" s="1081"/>
      <c r="O34" s="1081"/>
      <c r="P34" s="1082"/>
      <c r="Q34" s="1092"/>
      <c r="R34" s="1093"/>
      <c r="S34" s="1093"/>
      <c r="T34" s="1093"/>
      <c r="U34" s="1093"/>
      <c r="V34" s="1093"/>
      <c r="W34" s="1093"/>
      <c r="X34" s="1093"/>
      <c r="Y34" s="1093"/>
      <c r="Z34" s="1093"/>
      <c r="AA34" s="1093"/>
      <c r="AB34" s="1093"/>
      <c r="AC34" s="1093"/>
      <c r="AD34" s="1093"/>
      <c r="AE34" s="1094"/>
      <c r="AF34" s="1086"/>
      <c r="AG34" s="1087"/>
      <c r="AH34" s="1087"/>
      <c r="AI34" s="1087"/>
      <c r="AJ34" s="1088"/>
      <c r="AK34" s="1029"/>
      <c r="AL34" s="1020"/>
      <c r="AM34" s="1020"/>
      <c r="AN34" s="1020"/>
      <c r="AO34" s="1020"/>
      <c r="AP34" s="1020"/>
      <c r="AQ34" s="1020"/>
      <c r="AR34" s="1020"/>
      <c r="AS34" s="1020"/>
      <c r="AT34" s="1020"/>
      <c r="AU34" s="1020"/>
      <c r="AV34" s="1020"/>
      <c r="AW34" s="1020"/>
      <c r="AX34" s="1020"/>
      <c r="AY34" s="1020"/>
      <c r="AZ34" s="1091"/>
      <c r="BA34" s="1091"/>
      <c r="BB34" s="1091"/>
      <c r="BC34" s="1091"/>
      <c r="BD34" s="1091"/>
      <c r="BE34" s="1075"/>
      <c r="BF34" s="1075"/>
      <c r="BG34" s="1075"/>
      <c r="BH34" s="1075"/>
      <c r="BI34" s="1076"/>
      <c r="BJ34" s="250"/>
      <c r="BK34" s="250"/>
      <c r="BL34" s="250"/>
      <c r="BM34" s="250"/>
      <c r="BN34" s="250"/>
      <c r="BO34" s="263"/>
      <c r="BP34" s="263"/>
      <c r="BQ34" s="260">
        <v>28</v>
      </c>
      <c r="BR34" s="261"/>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4"/>
    </row>
    <row r="35" spans="1:131" s="245" customFormat="1" ht="26.25" customHeight="1" x14ac:dyDescent="0.15">
      <c r="A35" s="264">
        <v>8</v>
      </c>
      <c r="B35" s="1080"/>
      <c r="C35" s="1081"/>
      <c r="D35" s="1081"/>
      <c r="E35" s="1081"/>
      <c r="F35" s="1081"/>
      <c r="G35" s="1081"/>
      <c r="H35" s="1081"/>
      <c r="I35" s="1081"/>
      <c r="J35" s="1081"/>
      <c r="K35" s="1081"/>
      <c r="L35" s="1081"/>
      <c r="M35" s="1081"/>
      <c r="N35" s="1081"/>
      <c r="O35" s="1081"/>
      <c r="P35" s="1082"/>
      <c r="Q35" s="1092"/>
      <c r="R35" s="1093"/>
      <c r="S35" s="1093"/>
      <c r="T35" s="1093"/>
      <c r="U35" s="1093"/>
      <c r="V35" s="1093"/>
      <c r="W35" s="1093"/>
      <c r="X35" s="1093"/>
      <c r="Y35" s="1093"/>
      <c r="Z35" s="1093"/>
      <c r="AA35" s="1093"/>
      <c r="AB35" s="1093"/>
      <c r="AC35" s="1093"/>
      <c r="AD35" s="1093"/>
      <c r="AE35" s="1094"/>
      <c r="AF35" s="1086"/>
      <c r="AG35" s="1087"/>
      <c r="AH35" s="1087"/>
      <c r="AI35" s="1087"/>
      <c r="AJ35" s="1088"/>
      <c r="AK35" s="1029"/>
      <c r="AL35" s="1020"/>
      <c r="AM35" s="1020"/>
      <c r="AN35" s="1020"/>
      <c r="AO35" s="1020"/>
      <c r="AP35" s="1020"/>
      <c r="AQ35" s="1020"/>
      <c r="AR35" s="1020"/>
      <c r="AS35" s="1020"/>
      <c r="AT35" s="1020"/>
      <c r="AU35" s="1020"/>
      <c r="AV35" s="1020"/>
      <c r="AW35" s="1020"/>
      <c r="AX35" s="1020"/>
      <c r="AY35" s="1020"/>
      <c r="AZ35" s="1091"/>
      <c r="BA35" s="1091"/>
      <c r="BB35" s="1091"/>
      <c r="BC35" s="1091"/>
      <c r="BD35" s="1091"/>
      <c r="BE35" s="1075"/>
      <c r="BF35" s="1075"/>
      <c r="BG35" s="1075"/>
      <c r="BH35" s="1075"/>
      <c r="BI35" s="1076"/>
      <c r="BJ35" s="250"/>
      <c r="BK35" s="250"/>
      <c r="BL35" s="250"/>
      <c r="BM35" s="250"/>
      <c r="BN35" s="250"/>
      <c r="BO35" s="263"/>
      <c r="BP35" s="263"/>
      <c r="BQ35" s="260">
        <v>29</v>
      </c>
      <c r="BR35" s="261"/>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4"/>
    </row>
    <row r="36" spans="1:131" s="245" customFormat="1" ht="26.25" customHeight="1" x14ac:dyDescent="0.15">
      <c r="A36" s="264">
        <v>9</v>
      </c>
      <c r="B36" s="1080"/>
      <c r="C36" s="1081"/>
      <c r="D36" s="1081"/>
      <c r="E36" s="1081"/>
      <c r="F36" s="1081"/>
      <c r="G36" s="1081"/>
      <c r="H36" s="1081"/>
      <c r="I36" s="1081"/>
      <c r="J36" s="1081"/>
      <c r="K36" s="1081"/>
      <c r="L36" s="1081"/>
      <c r="M36" s="1081"/>
      <c r="N36" s="1081"/>
      <c r="O36" s="1081"/>
      <c r="P36" s="1082"/>
      <c r="Q36" s="1092"/>
      <c r="R36" s="1093"/>
      <c r="S36" s="1093"/>
      <c r="T36" s="1093"/>
      <c r="U36" s="1093"/>
      <c r="V36" s="1093"/>
      <c r="W36" s="1093"/>
      <c r="X36" s="1093"/>
      <c r="Y36" s="1093"/>
      <c r="Z36" s="1093"/>
      <c r="AA36" s="1093"/>
      <c r="AB36" s="1093"/>
      <c r="AC36" s="1093"/>
      <c r="AD36" s="1093"/>
      <c r="AE36" s="1094"/>
      <c r="AF36" s="1086"/>
      <c r="AG36" s="1087"/>
      <c r="AH36" s="1087"/>
      <c r="AI36" s="1087"/>
      <c r="AJ36" s="1088"/>
      <c r="AK36" s="1029"/>
      <c r="AL36" s="1020"/>
      <c r="AM36" s="1020"/>
      <c r="AN36" s="1020"/>
      <c r="AO36" s="1020"/>
      <c r="AP36" s="1020"/>
      <c r="AQ36" s="1020"/>
      <c r="AR36" s="1020"/>
      <c r="AS36" s="1020"/>
      <c r="AT36" s="1020"/>
      <c r="AU36" s="1020"/>
      <c r="AV36" s="1020"/>
      <c r="AW36" s="1020"/>
      <c r="AX36" s="1020"/>
      <c r="AY36" s="1020"/>
      <c r="AZ36" s="1091"/>
      <c r="BA36" s="1091"/>
      <c r="BB36" s="1091"/>
      <c r="BC36" s="1091"/>
      <c r="BD36" s="1091"/>
      <c r="BE36" s="1075"/>
      <c r="BF36" s="1075"/>
      <c r="BG36" s="1075"/>
      <c r="BH36" s="1075"/>
      <c r="BI36" s="1076"/>
      <c r="BJ36" s="250"/>
      <c r="BK36" s="250"/>
      <c r="BL36" s="250"/>
      <c r="BM36" s="250"/>
      <c r="BN36" s="250"/>
      <c r="BO36" s="263"/>
      <c r="BP36" s="263"/>
      <c r="BQ36" s="260">
        <v>30</v>
      </c>
      <c r="BR36" s="261"/>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4"/>
    </row>
    <row r="37" spans="1:131" s="245" customFormat="1" ht="26.25" customHeight="1" x14ac:dyDescent="0.15">
      <c r="A37" s="264">
        <v>10</v>
      </c>
      <c r="B37" s="1080"/>
      <c r="C37" s="1081"/>
      <c r="D37" s="1081"/>
      <c r="E37" s="1081"/>
      <c r="F37" s="1081"/>
      <c r="G37" s="1081"/>
      <c r="H37" s="1081"/>
      <c r="I37" s="1081"/>
      <c r="J37" s="1081"/>
      <c r="K37" s="1081"/>
      <c r="L37" s="1081"/>
      <c r="M37" s="1081"/>
      <c r="N37" s="1081"/>
      <c r="O37" s="1081"/>
      <c r="P37" s="1082"/>
      <c r="Q37" s="1092"/>
      <c r="R37" s="1093"/>
      <c r="S37" s="1093"/>
      <c r="T37" s="1093"/>
      <c r="U37" s="1093"/>
      <c r="V37" s="1093"/>
      <c r="W37" s="1093"/>
      <c r="X37" s="1093"/>
      <c r="Y37" s="1093"/>
      <c r="Z37" s="1093"/>
      <c r="AA37" s="1093"/>
      <c r="AB37" s="1093"/>
      <c r="AC37" s="1093"/>
      <c r="AD37" s="1093"/>
      <c r="AE37" s="1094"/>
      <c r="AF37" s="1086"/>
      <c r="AG37" s="1087"/>
      <c r="AH37" s="1087"/>
      <c r="AI37" s="1087"/>
      <c r="AJ37" s="1088"/>
      <c r="AK37" s="1029"/>
      <c r="AL37" s="1020"/>
      <c r="AM37" s="1020"/>
      <c r="AN37" s="1020"/>
      <c r="AO37" s="1020"/>
      <c r="AP37" s="1020"/>
      <c r="AQ37" s="1020"/>
      <c r="AR37" s="1020"/>
      <c r="AS37" s="1020"/>
      <c r="AT37" s="1020"/>
      <c r="AU37" s="1020"/>
      <c r="AV37" s="1020"/>
      <c r="AW37" s="1020"/>
      <c r="AX37" s="1020"/>
      <c r="AY37" s="1020"/>
      <c r="AZ37" s="1091"/>
      <c r="BA37" s="1091"/>
      <c r="BB37" s="1091"/>
      <c r="BC37" s="1091"/>
      <c r="BD37" s="1091"/>
      <c r="BE37" s="1075"/>
      <c r="BF37" s="1075"/>
      <c r="BG37" s="1075"/>
      <c r="BH37" s="1075"/>
      <c r="BI37" s="1076"/>
      <c r="BJ37" s="250"/>
      <c r="BK37" s="250"/>
      <c r="BL37" s="250"/>
      <c r="BM37" s="250"/>
      <c r="BN37" s="250"/>
      <c r="BO37" s="263"/>
      <c r="BP37" s="263"/>
      <c r="BQ37" s="260">
        <v>31</v>
      </c>
      <c r="BR37" s="261"/>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4"/>
    </row>
    <row r="38" spans="1:131" s="245" customFormat="1" ht="26.25" customHeight="1" x14ac:dyDescent="0.15">
      <c r="A38" s="264">
        <v>11</v>
      </c>
      <c r="B38" s="1080"/>
      <c r="C38" s="1081"/>
      <c r="D38" s="1081"/>
      <c r="E38" s="1081"/>
      <c r="F38" s="1081"/>
      <c r="G38" s="1081"/>
      <c r="H38" s="1081"/>
      <c r="I38" s="1081"/>
      <c r="J38" s="1081"/>
      <c r="K38" s="1081"/>
      <c r="L38" s="1081"/>
      <c r="M38" s="1081"/>
      <c r="N38" s="1081"/>
      <c r="O38" s="1081"/>
      <c r="P38" s="1082"/>
      <c r="Q38" s="1092"/>
      <c r="R38" s="1093"/>
      <c r="S38" s="1093"/>
      <c r="T38" s="1093"/>
      <c r="U38" s="1093"/>
      <c r="V38" s="1093"/>
      <c r="W38" s="1093"/>
      <c r="X38" s="1093"/>
      <c r="Y38" s="1093"/>
      <c r="Z38" s="1093"/>
      <c r="AA38" s="1093"/>
      <c r="AB38" s="1093"/>
      <c r="AC38" s="1093"/>
      <c r="AD38" s="1093"/>
      <c r="AE38" s="1094"/>
      <c r="AF38" s="1086"/>
      <c r="AG38" s="1087"/>
      <c r="AH38" s="1087"/>
      <c r="AI38" s="1087"/>
      <c r="AJ38" s="1088"/>
      <c r="AK38" s="1029"/>
      <c r="AL38" s="1020"/>
      <c r="AM38" s="1020"/>
      <c r="AN38" s="1020"/>
      <c r="AO38" s="1020"/>
      <c r="AP38" s="1020"/>
      <c r="AQ38" s="1020"/>
      <c r="AR38" s="1020"/>
      <c r="AS38" s="1020"/>
      <c r="AT38" s="1020"/>
      <c r="AU38" s="1020"/>
      <c r="AV38" s="1020"/>
      <c r="AW38" s="1020"/>
      <c r="AX38" s="1020"/>
      <c r="AY38" s="1020"/>
      <c r="AZ38" s="1091"/>
      <c r="BA38" s="1091"/>
      <c r="BB38" s="1091"/>
      <c r="BC38" s="1091"/>
      <c r="BD38" s="1091"/>
      <c r="BE38" s="1075"/>
      <c r="BF38" s="1075"/>
      <c r="BG38" s="1075"/>
      <c r="BH38" s="1075"/>
      <c r="BI38" s="1076"/>
      <c r="BJ38" s="250"/>
      <c r="BK38" s="250"/>
      <c r="BL38" s="250"/>
      <c r="BM38" s="250"/>
      <c r="BN38" s="250"/>
      <c r="BO38" s="263"/>
      <c r="BP38" s="263"/>
      <c r="BQ38" s="260">
        <v>32</v>
      </c>
      <c r="BR38" s="261"/>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4"/>
    </row>
    <row r="39" spans="1:131" s="245" customFormat="1" ht="26.25" customHeight="1" x14ac:dyDescent="0.15">
      <c r="A39" s="264">
        <v>12</v>
      </c>
      <c r="B39" s="1080"/>
      <c r="C39" s="1081"/>
      <c r="D39" s="1081"/>
      <c r="E39" s="1081"/>
      <c r="F39" s="1081"/>
      <c r="G39" s="1081"/>
      <c r="H39" s="1081"/>
      <c r="I39" s="1081"/>
      <c r="J39" s="1081"/>
      <c r="K39" s="1081"/>
      <c r="L39" s="1081"/>
      <c r="M39" s="1081"/>
      <c r="N39" s="1081"/>
      <c r="O39" s="1081"/>
      <c r="P39" s="1082"/>
      <c r="Q39" s="1092"/>
      <c r="R39" s="1093"/>
      <c r="S39" s="1093"/>
      <c r="T39" s="1093"/>
      <c r="U39" s="1093"/>
      <c r="V39" s="1093"/>
      <c r="W39" s="1093"/>
      <c r="X39" s="1093"/>
      <c r="Y39" s="1093"/>
      <c r="Z39" s="1093"/>
      <c r="AA39" s="1093"/>
      <c r="AB39" s="1093"/>
      <c r="AC39" s="1093"/>
      <c r="AD39" s="1093"/>
      <c r="AE39" s="1094"/>
      <c r="AF39" s="1086"/>
      <c r="AG39" s="1087"/>
      <c r="AH39" s="1087"/>
      <c r="AI39" s="1087"/>
      <c r="AJ39" s="1088"/>
      <c r="AK39" s="1029"/>
      <c r="AL39" s="1020"/>
      <c r="AM39" s="1020"/>
      <c r="AN39" s="1020"/>
      <c r="AO39" s="1020"/>
      <c r="AP39" s="1020"/>
      <c r="AQ39" s="1020"/>
      <c r="AR39" s="1020"/>
      <c r="AS39" s="1020"/>
      <c r="AT39" s="1020"/>
      <c r="AU39" s="1020"/>
      <c r="AV39" s="1020"/>
      <c r="AW39" s="1020"/>
      <c r="AX39" s="1020"/>
      <c r="AY39" s="1020"/>
      <c r="AZ39" s="1091"/>
      <c r="BA39" s="1091"/>
      <c r="BB39" s="1091"/>
      <c r="BC39" s="1091"/>
      <c r="BD39" s="1091"/>
      <c r="BE39" s="1075"/>
      <c r="BF39" s="1075"/>
      <c r="BG39" s="1075"/>
      <c r="BH39" s="1075"/>
      <c r="BI39" s="1076"/>
      <c r="BJ39" s="250"/>
      <c r="BK39" s="250"/>
      <c r="BL39" s="250"/>
      <c r="BM39" s="250"/>
      <c r="BN39" s="250"/>
      <c r="BO39" s="263"/>
      <c r="BP39" s="263"/>
      <c r="BQ39" s="260">
        <v>33</v>
      </c>
      <c r="BR39" s="261"/>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4"/>
    </row>
    <row r="40" spans="1:131" s="245" customFormat="1" ht="26.25" customHeight="1" x14ac:dyDescent="0.15">
      <c r="A40" s="259">
        <v>13</v>
      </c>
      <c r="B40" s="1080"/>
      <c r="C40" s="1081"/>
      <c r="D40" s="1081"/>
      <c r="E40" s="1081"/>
      <c r="F40" s="1081"/>
      <c r="G40" s="1081"/>
      <c r="H40" s="1081"/>
      <c r="I40" s="1081"/>
      <c r="J40" s="1081"/>
      <c r="K40" s="1081"/>
      <c r="L40" s="1081"/>
      <c r="M40" s="1081"/>
      <c r="N40" s="1081"/>
      <c r="O40" s="1081"/>
      <c r="P40" s="1082"/>
      <c r="Q40" s="1092"/>
      <c r="R40" s="1093"/>
      <c r="S40" s="1093"/>
      <c r="T40" s="1093"/>
      <c r="U40" s="1093"/>
      <c r="V40" s="1093"/>
      <c r="W40" s="1093"/>
      <c r="X40" s="1093"/>
      <c r="Y40" s="1093"/>
      <c r="Z40" s="1093"/>
      <c r="AA40" s="1093"/>
      <c r="AB40" s="1093"/>
      <c r="AC40" s="1093"/>
      <c r="AD40" s="1093"/>
      <c r="AE40" s="1094"/>
      <c r="AF40" s="1086"/>
      <c r="AG40" s="1087"/>
      <c r="AH40" s="1087"/>
      <c r="AI40" s="1087"/>
      <c r="AJ40" s="1088"/>
      <c r="AK40" s="1029"/>
      <c r="AL40" s="1020"/>
      <c r="AM40" s="1020"/>
      <c r="AN40" s="1020"/>
      <c r="AO40" s="1020"/>
      <c r="AP40" s="1020"/>
      <c r="AQ40" s="1020"/>
      <c r="AR40" s="1020"/>
      <c r="AS40" s="1020"/>
      <c r="AT40" s="1020"/>
      <c r="AU40" s="1020"/>
      <c r="AV40" s="1020"/>
      <c r="AW40" s="1020"/>
      <c r="AX40" s="1020"/>
      <c r="AY40" s="1020"/>
      <c r="AZ40" s="1091"/>
      <c r="BA40" s="1091"/>
      <c r="BB40" s="1091"/>
      <c r="BC40" s="1091"/>
      <c r="BD40" s="1091"/>
      <c r="BE40" s="1075"/>
      <c r="BF40" s="1075"/>
      <c r="BG40" s="1075"/>
      <c r="BH40" s="1075"/>
      <c r="BI40" s="1076"/>
      <c r="BJ40" s="250"/>
      <c r="BK40" s="250"/>
      <c r="BL40" s="250"/>
      <c r="BM40" s="250"/>
      <c r="BN40" s="250"/>
      <c r="BO40" s="263"/>
      <c r="BP40" s="263"/>
      <c r="BQ40" s="260">
        <v>34</v>
      </c>
      <c r="BR40" s="261"/>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4"/>
    </row>
    <row r="41" spans="1:131" s="245" customFormat="1" ht="26.25" customHeight="1" x14ac:dyDescent="0.15">
      <c r="A41" s="259">
        <v>14</v>
      </c>
      <c r="B41" s="1080"/>
      <c r="C41" s="1081"/>
      <c r="D41" s="1081"/>
      <c r="E41" s="1081"/>
      <c r="F41" s="1081"/>
      <c r="G41" s="1081"/>
      <c r="H41" s="1081"/>
      <c r="I41" s="1081"/>
      <c r="J41" s="1081"/>
      <c r="K41" s="1081"/>
      <c r="L41" s="1081"/>
      <c r="M41" s="1081"/>
      <c r="N41" s="1081"/>
      <c r="O41" s="1081"/>
      <c r="P41" s="1082"/>
      <c r="Q41" s="1092"/>
      <c r="R41" s="1093"/>
      <c r="S41" s="1093"/>
      <c r="T41" s="1093"/>
      <c r="U41" s="1093"/>
      <c r="V41" s="1093"/>
      <c r="W41" s="1093"/>
      <c r="X41" s="1093"/>
      <c r="Y41" s="1093"/>
      <c r="Z41" s="1093"/>
      <c r="AA41" s="1093"/>
      <c r="AB41" s="1093"/>
      <c r="AC41" s="1093"/>
      <c r="AD41" s="1093"/>
      <c r="AE41" s="1094"/>
      <c r="AF41" s="1086"/>
      <c r="AG41" s="1087"/>
      <c r="AH41" s="1087"/>
      <c r="AI41" s="1087"/>
      <c r="AJ41" s="1088"/>
      <c r="AK41" s="1029"/>
      <c r="AL41" s="1020"/>
      <c r="AM41" s="1020"/>
      <c r="AN41" s="1020"/>
      <c r="AO41" s="1020"/>
      <c r="AP41" s="1020"/>
      <c r="AQ41" s="1020"/>
      <c r="AR41" s="1020"/>
      <c r="AS41" s="1020"/>
      <c r="AT41" s="1020"/>
      <c r="AU41" s="1020"/>
      <c r="AV41" s="1020"/>
      <c r="AW41" s="1020"/>
      <c r="AX41" s="1020"/>
      <c r="AY41" s="1020"/>
      <c r="AZ41" s="1091"/>
      <c r="BA41" s="1091"/>
      <c r="BB41" s="1091"/>
      <c r="BC41" s="1091"/>
      <c r="BD41" s="1091"/>
      <c r="BE41" s="1075"/>
      <c r="BF41" s="1075"/>
      <c r="BG41" s="1075"/>
      <c r="BH41" s="1075"/>
      <c r="BI41" s="1076"/>
      <c r="BJ41" s="250"/>
      <c r="BK41" s="250"/>
      <c r="BL41" s="250"/>
      <c r="BM41" s="250"/>
      <c r="BN41" s="250"/>
      <c r="BO41" s="263"/>
      <c r="BP41" s="263"/>
      <c r="BQ41" s="260">
        <v>35</v>
      </c>
      <c r="BR41" s="261"/>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4"/>
    </row>
    <row r="42" spans="1:131" s="245" customFormat="1" ht="26.25" customHeight="1" x14ac:dyDescent="0.15">
      <c r="A42" s="259">
        <v>15</v>
      </c>
      <c r="B42" s="1080"/>
      <c r="C42" s="1081"/>
      <c r="D42" s="1081"/>
      <c r="E42" s="1081"/>
      <c r="F42" s="1081"/>
      <c r="G42" s="1081"/>
      <c r="H42" s="1081"/>
      <c r="I42" s="1081"/>
      <c r="J42" s="1081"/>
      <c r="K42" s="1081"/>
      <c r="L42" s="1081"/>
      <c r="M42" s="1081"/>
      <c r="N42" s="1081"/>
      <c r="O42" s="1081"/>
      <c r="P42" s="1082"/>
      <c r="Q42" s="1092"/>
      <c r="R42" s="1093"/>
      <c r="S42" s="1093"/>
      <c r="T42" s="1093"/>
      <c r="U42" s="1093"/>
      <c r="V42" s="1093"/>
      <c r="W42" s="1093"/>
      <c r="X42" s="1093"/>
      <c r="Y42" s="1093"/>
      <c r="Z42" s="1093"/>
      <c r="AA42" s="1093"/>
      <c r="AB42" s="1093"/>
      <c r="AC42" s="1093"/>
      <c r="AD42" s="1093"/>
      <c r="AE42" s="1094"/>
      <c r="AF42" s="1086"/>
      <c r="AG42" s="1087"/>
      <c r="AH42" s="1087"/>
      <c r="AI42" s="1087"/>
      <c r="AJ42" s="1088"/>
      <c r="AK42" s="1029"/>
      <c r="AL42" s="1020"/>
      <c r="AM42" s="1020"/>
      <c r="AN42" s="1020"/>
      <c r="AO42" s="1020"/>
      <c r="AP42" s="1020"/>
      <c r="AQ42" s="1020"/>
      <c r="AR42" s="1020"/>
      <c r="AS42" s="1020"/>
      <c r="AT42" s="1020"/>
      <c r="AU42" s="1020"/>
      <c r="AV42" s="1020"/>
      <c r="AW42" s="1020"/>
      <c r="AX42" s="1020"/>
      <c r="AY42" s="1020"/>
      <c r="AZ42" s="1091"/>
      <c r="BA42" s="1091"/>
      <c r="BB42" s="1091"/>
      <c r="BC42" s="1091"/>
      <c r="BD42" s="1091"/>
      <c r="BE42" s="1075"/>
      <c r="BF42" s="1075"/>
      <c r="BG42" s="1075"/>
      <c r="BH42" s="1075"/>
      <c r="BI42" s="1076"/>
      <c r="BJ42" s="250"/>
      <c r="BK42" s="250"/>
      <c r="BL42" s="250"/>
      <c r="BM42" s="250"/>
      <c r="BN42" s="250"/>
      <c r="BO42" s="263"/>
      <c r="BP42" s="263"/>
      <c r="BQ42" s="260">
        <v>36</v>
      </c>
      <c r="BR42" s="261"/>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4"/>
    </row>
    <row r="43" spans="1:131" s="245" customFormat="1" ht="26.25" customHeight="1" x14ac:dyDescent="0.15">
      <c r="A43" s="259">
        <v>16</v>
      </c>
      <c r="B43" s="1080"/>
      <c r="C43" s="1081"/>
      <c r="D43" s="1081"/>
      <c r="E43" s="1081"/>
      <c r="F43" s="1081"/>
      <c r="G43" s="1081"/>
      <c r="H43" s="1081"/>
      <c r="I43" s="1081"/>
      <c r="J43" s="1081"/>
      <c r="K43" s="1081"/>
      <c r="L43" s="1081"/>
      <c r="M43" s="1081"/>
      <c r="N43" s="1081"/>
      <c r="O43" s="1081"/>
      <c r="P43" s="1082"/>
      <c r="Q43" s="1092"/>
      <c r="R43" s="1093"/>
      <c r="S43" s="1093"/>
      <c r="T43" s="1093"/>
      <c r="U43" s="1093"/>
      <c r="V43" s="1093"/>
      <c r="W43" s="1093"/>
      <c r="X43" s="1093"/>
      <c r="Y43" s="1093"/>
      <c r="Z43" s="1093"/>
      <c r="AA43" s="1093"/>
      <c r="AB43" s="1093"/>
      <c r="AC43" s="1093"/>
      <c r="AD43" s="1093"/>
      <c r="AE43" s="1094"/>
      <c r="AF43" s="1086"/>
      <c r="AG43" s="1087"/>
      <c r="AH43" s="1087"/>
      <c r="AI43" s="1087"/>
      <c r="AJ43" s="1088"/>
      <c r="AK43" s="1029"/>
      <c r="AL43" s="1020"/>
      <c r="AM43" s="1020"/>
      <c r="AN43" s="1020"/>
      <c r="AO43" s="1020"/>
      <c r="AP43" s="1020"/>
      <c r="AQ43" s="1020"/>
      <c r="AR43" s="1020"/>
      <c r="AS43" s="1020"/>
      <c r="AT43" s="1020"/>
      <c r="AU43" s="1020"/>
      <c r="AV43" s="1020"/>
      <c r="AW43" s="1020"/>
      <c r="AX43" s="1020"/>
      <c r="AY43" s="1020"/>
      <c r="AZ43" s="1091"/>
      <c r="BA43" s="1091"/>
      <c r="BB43" s="1091"/>
      <c r="BC43" s="1091"/>
      <c r="BD43" s="1091"/>
      <c r="BE43" s="1075"/>
      <c r="BF43" s="1075"/>
      <c r="BG43" s="1075"/>
      <c r="BH43" s="1075"/>
      <c r="BI43" s="1076"/>
      <c r="BJ43" s="250"/>
      <c r="BK43" s="250"/>
      <c r="BL43" s="250"/>
      <c r="BM43" s="250"/>
      <c r="BN43" s="250"/>
      <c r="BO43" s="263"/>
      <c r="BP43" s="263"/>
      <c r="BQ43" s="260">
        <v>37</v>
      </c>
      <c r="BR43" s="261"/>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4"/>
    </row>
    <row r="44" spans="1:131" s="245" customFormat="1" ht="26.25" customHeight="1" x14ac:dyDescent="0.15">
      <c r="A44" s="259">
        <v>17</v>
      </c>
      <c r="B44" s="1080"/>
      <c r="C44" s="1081"/>
      <c r="D44" s="1081"/>
      <c r="E44" s="1081"/>
      <c r="F44" s="1081"/>
      <c r="G44" s="1081"/>
      <c r="H44" s="1081"/>
      <c r="I44" s="1081"/>
      <c r="J44" s="1081"/>
      <c r="K44" s="1081"/>
      <c r="L44" s="1081"/>
      <c r="M44" s="1081"/>
      <c r="N44" s="1081"/>
      <c r="O44" s="1081"/>
      <c r="P44" s="1082"/>
      <c r="Q44" s="1092"/>
      <c r="R44" s="1093"/>
      <c r="S44" s="1093"/>
      <c r="T44" s="1093"/>
      <c r="U44" s="1093"/>
      <c r="V44" s="1093"/>
      <c r="W44" s="1093"/>
      <c r="X44" s="1093"/>
      <c r="Y44" s="1093"/>
      <c r="Z44" s="1093"/>
      <c r="AA44" s="1093"/>
      <c r="AB44" s="1093"/>
      <c r="AC44" s="1093"/>
      <c r="AD44" s="1093"/>
      <c r="AE44" s="1094"/>
      <c r="AF44" s="1086"/>
      <c r="AG44" s="1087"/>
      <c r="AH44" s="1087"/>
      <c r="AI44" s="1087"/>
      <c r="AJ44" s="1088"/>
      <c r="AK44" s="1029"/>
      <c r="AL44" s="1020"/>
      <c r="AM44" s="1020"/>
      <c r="AN44" s="1020"/>
      <c r="AO44" s="1020"/>
      <c r="AP44" s="1020"/>
      <c r="AQ44" s="1020"/>
      <c r="AR44" s="1020"/>
      <c r="AS44" s="1020"/>
      <c r="AT44" s="1020"/>
      <c r="AU44" s="1020"/>
      <c r="AV44" s="1020"/>
      <c r="AW44" s="1020"/>
      <c r="AX44" s="1020"/>
      <c r="AY44" s="1020"/>
      <c r="AZ44" s="1091"/>
      <c r="BA44" s="1091"/>
      <c r="BB44" s="1091"/>
      <c r="BC44" s="1091"/>
      <c r="BD44" s="1091"/>
      <c r="BE44" s="1075"/>
      <c r="BF44" s="1075"/>
      <c r="BG44" s="1075"/>
      <c r="BH44" s="1075"/>
      <c r="BI44" s="1076"/>
      <c r="BJ44" s="250"/>
      <c r="BK44" s="250"/>
      <c r="BL44" s="250"/>
      <c r="BM44" s="250"/>
      <c r="BN44" s="250"/>
      <c r="BO44" s="263"/>
      <c r="BP44" s="263"/>
      <c r="BQ44" s="260">
        <v>38</v>
      </c>
      <c r="BR44" s="261"/>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4"/>
    </row>
    <row r="45" spans="1:131" s="245" customFormat="1" ht="26.25" customHeight="1" x14ac:dyDescent="0.15">
      <c r="A45" s="259">
        <v>18</v>
      </c>
      <c r="B45" s="1080"/>
      <c r="C45" s="1081"/>
      <c r="D45" s="1081"/>
      <c r="E45" s="1081"/>
      <c r="F45" s="1081"/>
      <c r="G45" s="1081"/>
      <c r="H45" s="1081"/>
      <c r="I45" s="1081"/>
      <c r="J45" s="1081"/>
      <c r="K45" s="1081"/>
      <c r="L45" s="1081"/>
      <c r="M45" s="1081"/>
      <c r="N45" s="1081"/>
      <c r="O45" s="1081"/>
      <c r="P45" s="1082"/>
      <c r="Q45" s="1092"/>
      <c r="R45" s="1093"/>
      <c r="S45" s="1093"/>
      <c r="T45" s="1093"/>
      <c r="U45" s="1093"/>
      <c r="V45" s="1093"/>
      <c r="W45" s="1093"/>
      <c r="X45" s="1093"/>
      <c r="Y45" s="1093"/>
      <c r="Z45" s="1093"/>
      <c r="AA45" s="1093"/>
      <c r="AB45" s="1093"/>
      <c r="AC45" s="1093"/>
      <c r="AD45" s="1093"/>
      <c r="AE45" s="1094"/>
      <c r="AF45" s="1086"/>
      <c r="AG45" s="1087"/>
      <c r="AH45" s="1087"/>
      <c r="AI45" s="1087"/>
      <c r="AJ45" s="1088"/>
      <c r="AK45" s="1029"/>
      <c r="AL45" s="1020"/>
      <c r="AM45" s="1020"/>
      <c r="AN45" s="1020"/>
      <c r="AO45" s="1020"/>
      <c r="AP45" s="1020"/>
      <c r="AQ45" s="1020"/>
      <c r="AR45" s="1020"/>
      <c r="AS45" s="1020"/>
      <c r="AT45" s="1020"/>
      <c r="AU45" s="1020"/>
      <c r="AV45" s="1020"/>
      <c r="AW45" s="1020"/>
      <c r="AX45" s="1020"/>
      <c r="AY45" s="1020"/>
      <c r="AZ45" s="1091"/>
      <c r="BA45" s="1091"/>
      <c r="BB45" s="1091"/>
      <c r="BC45" s="1091"/>
      <c r="BD45" s="1091"/>
      <c r="BE45" s="1075"/>
      <c r="BF45" s="1075"/>
      <c r="BG45" s="1075"/>
      <c r="BH45" s="1075"/>
      <c r="BI45" s="1076"/>
      <c r="BJ45" s="250"/>
      <c r="BK45" s="250"/>
      <c r="BL45" s="250"/>
      <c r="BM45" s="250"/>
      <c r="BN45" s="250"/>
      <c r="BO45" s="263"/>
      <c r="BP45" s="263"/>
      <c r="BQ45" s="260">
        <v>39</v>
      </c>
      <c r="BR45" s="261"/>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4"/>
    </row>
    <row r="46" spans="1:131" s="245" customFormat="1" ht="26.25" customHeight="1" x14ac:dyDescent="0.15">
      <c r="A46" s="259">
        <v>19</v>
      </c>
      <c r="B46" s="1080"/>
      <c r="C46" s="1081"/>
      <c r="D46" s="1081"/>
      <c r="E46" s="1081"/>
      <c r="F46" s="1081"/>
      <c r="G46" s="1081"/>
      <c r="H46" s="1081"/>
      <c r="I46" s="1081"/>
      <c r="J46" s="1081"/>
      <c r="K46" s="1081"/>
      <c r="L46" s="1081"/>
      <c r="M46" s="1081"/>
      <c r="N46" s="1081"/>
      <c r="O46" s="1081"/>
      <c r="P46" s="1082"/>
      <c r="Q46" s="1092"/>
      <c r="R46" s="1093"/>
      <c r="S46" s="1093"/>
      <c r="T46" s="1093"/>
      <c r="U46" s="1093"/>
      <c r="V46" s="1093"/>
      <c r="W46" s="1093"/>
      <c r="X46" s="1093"/>
      <c r="Y46" s="1093"/>
      <c r="Z46" s="1093"/>
      <c r="AA46" s="1093"/>
      <c r="AB46" s="1093"/>
      <c r="AC46" s="1093"/>
      <c r="AD46" s="1093"/>
      <c r="AE46" s="1094"/>
      <c r="AF46" s="1086"/>
      <c r="AG46" s="1087"/>
      <c r="AH46" s="1087"/>
      <c r="AI46" s="1087"/>
      <c r="AJ46" s="1088"/>
      <c r="AK46" s="1029"/>
      <c r="AL46" s="1020"/>
      <c r="AM46" s="1020"/>
      <c r="AN46" s="1020"/>
      <c r="AO46" s="1020"/>
      <c r="AP46" s="1020"/>
      <c r="AQ46" s="1020"/>
      <c r="AR46" s="1020"/>
      <c r="AS46" s="1020"/>
      <c r="AT46" s="1020"/>
      <c r="AU46" s="1020"/>
      <c r="AV46" s="1020"/>
      <c r="AW46" s="1020"/>
      <c r="AX46" s="1020"/>
      <c r="AY46" s="1020"/>
      <c r="AZ46" s="1091"/>
      <c r="BA46" s="1091"/>
      <c r="BB46" s="1091"/>
      <c r="BC46" s="1091"/>
      <c r="BD46" s="1091"/>
      <c r="BE46" s="1075"/>
      <c r="BF46" s="1075"/>
      <c r="BG46" s="1075"/>
      <c r="BH46" s="1075"/>
      <c r="BI46" s="1076"/>
      <c r="BJ46" s="250"/>
      <c r="BK46" s="250"/>
      <c r="BL46" s="250"/>
      <c r="BM46" s="250"/>
      <c r="BN46" s="250"/>
      <c r="BO46" s="263"/>
      <c r="BP46" s="263"/>
      <c r="BQ46" s="260">
        <v>40</v>
      </c>
      <c r="BR46" s="261"/>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4"/>
    </row>
    <row r="47" spans="1:131" s="245" customFormat="1" ht="26.25" customHeight="1" x14ac:dyDescent="0.15">
      <c r="A47" s="259">
        <v>20</v>
      </c>
      <c r="B47" s="1080"/>
      <c r="C47" s="1081"/>
      <c r="D47" s="1081"/>
      <c r="E47" s="1081"/>
      <c r="F47" s="1081"/>
      <c r="G47" s="1081"/>
      <c r="H47" s="1081"/>
      <c r="I47" s="1081"/>
      <c r="J47" s="1081"/>
      <c r="K47" s="1081"/>
      <c r="L47" s="1081"/>
      <c r="M47" s="1081"/>
      <c r="N47" s="1081"/>
      <c r="O47" s="1081"/>
      <c r="P47" s="1082"/>
      <c r="Q47" s="1092"/>
      <c r="R47" s="1093"/>
      <c r="S47" s="1093"/>
      <c r="T47" s="1093"/>
      <c r="U47" s="1093"/>
      <c r="V47" s="1093"/>
      <c r="W47" s="1093"/>
      <c r="X47" s="1093"/>
      <c r="Y47" s="1093"/>
      <c r="Z47" s="1093"/>
      <c r="AA47" s="1093"/>
      <c r="AB47" s="1093"/>
      <c r="AC47" s="1093"/>
      <c r="AD47" s="1093"/>
      <c r="AE47" s="1094"/>
      <c r="AF47" s="1086"/>
      <c r="AG47" s="1087"/>
      <c r="AH47" s="1087"/>
      <c r="AI47" s="1087"/>
      <c r="AJ47" s="1088"/>
      <c r="AK47" s="1029"/>
      <c r="AL47" s="1020"/>
      <c r="AM47" s="1020"/>
      <c r="AN47" s="1020"/>
      <c r="AO47" s="1020"/>
      <c r="AP47" s="1020"/>
      <c r="AQ47" s="1020"/>
      <c r="AR47" s="1020"/>
      <c r="AS47" s="1020"/>
      <c r="AT47" s="1020"/>
      <c r="AU47" s="1020"/>
      <c r="AV47" s="1020"/>
      <c r="AW47" s="1020"/>
      <c r="AX47" s="1020"/>
      <c r="AY47" s="1020"/>
      <c r="AZ47" s="1091"/>
      <c r="BA47" s="1091"/>
      <c r="BB47" s="1091"/>
      <c r="BC47" s="1091"/>
      <c r="BD47" s="1091"/>
      <c r="BE47" s="1075"/>
      <c r="BF47" s="1075"/>
      <c r="BG47" s="1075"/>
      <c r="BH47" s="1075"/>
      <c r="BI47" s="1076"/>
      <c r="BJ47" s="250"/>
      <c r="BK47" s="250"/>
      <c r="BL47" s="250"/>
      <c r="BM47" s="250"/>
      <c r="BN47" s="250"/>
      <c r="BO47" s="263"/>
      <c r="BP47" s="263"/>
      <c r="BQ47" s="260">
        <v>41</v>
      </c>
      <c r="BR47" s="261"/>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4"/>
    </row>
    <row r="48" spans="1:131" s="245" customFormat="1" ht="26.25" customHeight="1" x14ac:dyDescent="0.15">
      <c r="A48" s="259">
        <v>21</v>
      </c>
      <c r="B48" s="1080"/>
      <c r="C48" s="1081"/>
      <c r="D48" s="1081"/>
      <c r="E48" s="1081"/>
      <c r="F48" s="1081"/>
      <c r="G48" s="1081"/>
      <c r="H48" s="1081"/>
      <c r="I48" s="1081"/>
      <c r="J48" s="1081"/>
      <c r="K48" s="1081"/>
      <c r="L48" s="1081"/>
      <c r="M48" s="1081"/>
      <c r="N48" s="1081"/>
      <c r="O48" s="1081"/>
      <c r="P48" s="1082"/>
      <c r="Q48" s="1092"/>
      <c r="R48" s="1093"/>
      <c r="S48" s="1093"/>
      <c r="T48" s="1093"/>
      <c r="U48" s="1093"/>
      <c r="V48" s="1093"/>
      <c r="W48" s="1093"/>
      <c r="X48" s="1093"/>
      <c r="Y48" s="1093"/>
      <c r="Z48" s="1093"/>
      <c r="AA48" s="1093"/>
      <c r="AB48" s="1093"/>
      <c r="AC48" s="1093"/>
      <c r="AD48" s="1093"/>
      <c r="AE48" s="1094"/>
      <c r="AF48" s="1086"/>
      <c r="AG48" s="1087"/>
      <c r="AH48" s="1087"/>
      <c r="AI48" s="1087"/>
      <c r="AJ48" s="1088"/>
      <c r="AK48" s="1029"/>
      <c r="AL48" s="1020"/>
      <c r="AM48" s="1020"/>
      <c r="AN48" s="1020"/>
      <c r="AO48" s="1020"/>
      <c r="AP48" s="1020"/>
      <c r="AQ48" s="1020"/>
      <c r="AR48" s="1020"/>
      <c r="AS48" s="1020"/>
      <c r="AT48" s="1020"/>
      <c r="AU48" s="1020"/>
      <c r="AV48" s="1020"/>
      <c r="AW48" s="1020"/>
      <c r="AX48" s="1020"/>
      <c r="AY48" s="1020"/>
      <c r="AZ48" s="1091"/>
      <c r="BA48" s="1091"/>
      <c r="BB48" s="1091"/>
      <c r="BC48" s="1091"/>
      <c r="BD48" s="1091"/>
      <c r="BE48" s="1075"/>
      <c r="BF48" s="1075"/>
      <c r="BG48" s="1075"/>
      <c r="BH48" s="1075"/>
      <c r="BI48" s="1076"/>
      <c r="BJ48" s="250"/>
      <c r="BK48" s="250"/>
      <c r="BL48" s="250"/>
      <c r="BM48" s="250"/>
      <c r="BN48" s="250"/>
      <c r="BO48" s="263"/>
      <c r="BP48" s="263"/>
      <c r="BQ48" s="260">
        <v>42</v>
      </c>
      <c r="BR48" s="261"/>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4"/>
    </row>
    <row r="49" spans="1:131" s="245" customFormat="1" ht="26.25" customHeight="1" x14ac:dyDescent="0.15">
      <c r="A49" s="259">
        <v>22</v>
      </c>
      <c r="B49" s="1080"/>
      <c r="C49" s="1081"/>
      <c r="D49" s="1081"/>
      <c r="E49" s="1081"/>
      <c r="F49" s="1081"/>
      <c r="G49" s="1081"/>
      <c r="H49" s="1081"/>
      <c r="I49" s="1081"/>
      <c r="J49" s="1081"/>
      <c r="K49" s="1081"/>
      <c r="L49" s="1081"/>
      <c r="M49" s="1081"/>
      <c r="N49" s="1081"/>
      <c r="O49" s="1081"/>
      <c r="P49" s="1082"/>
      <c r="Q49" s="1092"/>
      <c r="R49" s="1093"/>
      <c r="S49" s="1093"/>
      <c r="T49" s="1093"/>
      <c r="U49" s="1093"/>
      <c r="V49" s="1093"/>
      <c r="W49" s="1093"/>
      <c r="X49" s="1093"/>
      <c r="Y49" s="1093"/>
      <c r="Z49" s="1093"/>
      <c r="AA49" s="1093"/>
      <c r="AB49" s="1093"/>
      <c r="AC49" s="1093"/>
      <c r="AD49" s="1093"/>
      <c r="AE49" s="1094"/>
      <c r="AF49" s="1086"/>
      <c r="AG49" s="1087"/>
      <c r="AH49" s="1087"/>
      <c r="AI49" s="1087"/>
      <c r="AJ49" s="1088"/>
      <c r="AK49" s="1029"/>
      <c r="AL49" s="1020"/>
      <c r="AM49" s="1020"/>
      <c r="AN49" s="1020"/>
      <c r="AO49" s="1020"/>
      <c r="AP49" s="1020"/>
      <c r="AQ49" s="1020"/>
      <c r="AR49" s="1020"/>
      <c r="AS49" s="1020"/>
      <c r="AT49" s="1020"/>
      <c r="AU49" s="1020"/>
      <c r="AV49" s="1020"/>
      <c r="AW49" s="1020"/>
      <c r="AX49" s="1020"/>
      <c r="AY49" s="1020"/>
      <c r="AZ49" s="1091"/>
      <c r="BA49" s="1091"/>
      <c r="BB49" s="1091"/>
      <c r="BC49" s="1091"/>
      <c r="BD49" s="1091"/>
      <c r="BE49" s="1075"/>
      <c r="BF49" s="1075"/>
      <c r="BG49" s="1075"/>
      <c r="BH49" s="1075"/>
      <c r="BI49" s="1076"/>
      <c r="BJ49" s="250"/>
      <c r="BK49" s="250"/>
      <c r="BL49" s="250"/>
      <c r="BM49" s="250"/>
      <c r="BN49" s="250"/>
      <c r="BO49" s="263"/>
      <c r="BP49" s="263"/>
      <c r="BQ49" s="260">
        <v>43</v>
      </c>
      <c r="BR49" s="261"/>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4"/>
    </row>
    <row r="50" spans="1:131" s="245" customFormat="1" ht="26.25" customHeight="1" x14ac:dyDescent="0.15">
      <c r="A50" s="259">
        <v>23</v>
      </c>
      <c r="B50" s="1080"/>
      <c r="C50" s="1081"/>
      <c r="D50" s="1081"/>
      <c r="E50" s="1081"/>
      <c r="F50" s="1081"/>
      <c r="G50" s="1081"/>
      <c r="H50" s="1081"/>
      <c r="I50" s="1081"/>
      <c r="J50" s="1081"/>
      <c r="K50" s="1081"/>
      <c r="L50" s="1081"/>
      <c r="M50" s="1081"/>
      <c r="N50" s="1081"/>
      <c r="O50" s="1081"/>
      <c r="P50" s="1082"/>
      <c r="Q50" s="1083"/>
      <c r="R50" s="1084"/>
      <c r="S50" s="1084"/>
      <c r="T50" s="1084"/>
      <c r="U50" s="1084"/>
      <c r="V50" s="1084"/>
      <c r="W50" s="1084"/>
      <c r="X50" s="1084"/>
      <c r="Y50" s="1084"/>
      <c r="Z50" s="1084"/>
      <c r="AA50" s="1084"/>
      <c r="AB50" s="1084"/>
      <c r="AC50" s="1084"/>
      <c r="AD50" s="1084"/>
      <c r="AE50" s="1085"/>
      <c r="AF50" s="1086"/>
      <c r="AG50" s="1087"/>
      <c r="AH50" s="1087"/>
      <c r="AI50" s="1087"/>
      <c r="AJ50" s="1088"/>
      <c r="AK50" s="1089"/>
      <c r="AL50" s="1084"/>
      <c r="AM50" s="1084"/>
      <c r="AN50" s="1084"/>
      <c r="AO50" s="1084"/>
      <c r="AP50" s="1084"/>
      <c r="AQ50" s="1084"/>
      <c r="AR50" s="1084"/>
      <c r="AS50" s="1084"/>
      <c r="AT50" s="1084"/>
      <c r="AU50" s="1084"/>
      <c r="AV50" s="1084"/>
      <c r="AW50" s="1084"/>
      <c r="AX50" s="1084"/>
      <c r="AY50" s="1084"/>
      <c r="AZ50" s="1090"/>
      <c r="BA50" s="1090"/>
      <c r="BB50" s="1090"/>
      <c r="BC50" s="1090"/>
      <c r="BD50" s="1090"/>
      <c r="BE50" s="1075"/>
      <c r="BF50" s="1075"/>
      <c r="BG50" s="1075"/>
      <c r="BH50" s="1075"/>
      <c r="BI50" s="1076"/>
      <c r="BJ50" s="250"/>
      <c r="BK50" s="250"/>
      <c r="BL50" s="250"/>
      <c r="BM50" s="250"/>
      <c r="BN50" s="250"/>
      <c r="BO50" s="263"/>
      <c r="BP50" s="263"/>
      <c r="BQ50" s="260">
        <v>44</v>
      </c>
      <c r="BR50" s="261"/>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4"/>
    </row>
    <row r="51" spans="1:131" s="245" customFormat="1" ht="26.25" customHeight="1" x14ac:dyDescent="0.15">
      <c r="A51" s="259">
        <v>24</v>
      </c>
      <c r="B51" s="1080"/>
      <c r="C51" s="1081"/>
      <c r="D51" s="1081"/>
      <c r="E51" s="1081"/>
      <c r="F51" s="1081"/>
      <c r="G51" s="1081"/>
      <c r="H51" s="1081"/>
      <c r="I51" s="1081"/>
      <c r="J51" s="1081"/>
      <c r="K51" s="1081"/>
      <c r="L51" s="1081"/>
      <c r="M51" s="1081"/>
      <c r="N51" s="1081"/>
      <c r="O51" s="1081"/>
      <c r="P51" s="1082"/>
      <c r="Q51" s="1083"/>
      <c r="R51" s="1084"/>
      <c r="S51" s="1084"/>
      <c r="T51" s="1084"/>
      <c r="U51" s="1084"/>
      <c r="V51" s="1084"/>
      <c r="W51" s="1084"/>
      <c r="X51" s="1084"/>
      <c r="Y51" s="1084"/>
      <c r="Z51" s="1084"/>
      <c r="AA51" s="1084"/>
      <c r="AB51" s="1084"/>
      <c r="AC51" s="1084"/>
      <c r="AD51" s="1084"/>
      <c r="AE51" s="1085"/>
      <c r="AF51" s="1086"/>
      <c r="AG51" s="1087"/>
      <c r="AH51" s="1087"/>
      <c r="AI51" s="1087"/>
      <c r="AJ51" s="1088"/>
      <c r="AK51" s="1089"/>
      <c r="AL51" s="1084"/>
      <c r="AM51" s="1084"/>
      <c r="AN51" s="1084"/>
      <c r="AO51" s="1084"/>
      <c r="AP51" s="1084"/>
      <c r="AQ51" s="1084"/>
      <c r="AR51" s="1084"/>
      <c r="AS51" s="1084"/>
      <c r="AT51" s="1084"/>
      <c r="AU51" s="1084"/>
      <c r="AV51" s="1084"/>
      <c r="AW51" s="1084"/>
      <c r="AX51" s="1084"/>
      <c r="AY51" s="1084"/>
      <c r="AZ51" s="1090"/>
      <c r="BA51" s="1090"/>
      <c r="BB51" s="1090"/>
      <c r="BC51" s="1090"/>
      <c r="BD51" s="1090"/>
      <c r="BE51" s="1075"/>
      <c r="BF51" s="1075"/>
      <c r="BG51" s="1075"/>
      <c r="BH51" s="1075"/>
      <c r="BI51" s="1076"/>
      <c r="BJ51" s="250"/>
      <c r="BK51" s="250"/>
      <c r="BL51" s="250"/>
      <c r="BM51" s="250"/>
      <c r="BN51" s="250"/>
      <c r="BO51" s="263"/>
      <c r="BP51" s="263"/>
      <c r="BQ51" s="260">
        <v>45</v>
      </c>
      <c r="BR51" s="261"/>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4"/>
    </row>
    <row r="52" spans="1:131" s="245" customFormat="1" ht="26.25" customHeight="1" x14ac:dyDescent="0.15">
      <c r="A52" s="259">
        <v>25</v>
      </c>
      <c r="B52" s="1080"/>
      <c r="C52" s="1081"/>
      <c r="D52" s="1081"/>
      <c r="E52" s="1081"/>
      <c r="F52" s="1081"/>
      <c r="G52" s="1081"/>
      <c r="H52" s="1081"/>
      <c r="I52" s="1081"/>
      <c r="J52" s="1081"/>
      <c r="K52" s="1081"/>
      <c r="L52" s="1081"/>
      <c r="M52" s="1081"/>
      <c r="N52" s="1081"/>
      <c r="O52" s="1081"/>
      <c r="P52" s="1082"/>
      <c r="Q52" s="1083"/>
      <c r="R52" s="1084"/>
      <c r="S52" s="1084"/>
      <c r="T52" s="1084"/>
      <c r="U52" s="1084"/>
      <c r="V52" s="1084"/>
      <c r="W52" s="1084"/>
      <c r="X52" s="1084"/>
      <c r="Y52" s="1084"/>
      <c r="Z52" s="1084"/>
      <c r="AA52" s="1084"/>
      <c r="AB52" s="1084"/>
      <c r="AC52" s="1084"/>
      <c r="AD52" s="1084"/>
      <c r="AE52" s="1085"/>
      <c r="AF52" s="1086"/>
      <c r="AG52" s="1087"/>
      <c r="AH52" s="1087"/>
      <c r="AI52" s="1087"/>
      <c r="AJ52" s="1088"/>
      <c r="AK52" s="1089"/>
      <c r="AL52" s="1084"/>
      <c r="AM52" s="1084"/>
      <c r="AN52" s="1084"/>
      <c r="AO52" s="1084"/>
      <c r="AP52" s="1084"/>
      <c r="AQ52" s="1084"/>
      <c r="AR52" s="1084"/>
      <c r="AS52" s="1084"/>
      <c r="AT52" s="1084"/>
      <c r="AU52" s="1084"/>
      <c r="AV52" s="1084"/>
      <c r="AW52" s="1084"/>
      <c r="AX52" s="1084"/>
      <c r="AY52" s="1084"/>
      <c r="AZ52" s="1090"/>
      <c r="BA52" s="1090"/>
      <c r="BB52" s="1090"/>
      <c r="BC52" s="1090"/>
      <c r="BD52" s="1090"/>
      <c r="BE52" s="1075"/>
      <c r="BF52" s="1075"/>
      <c r="BG52" s="1075"/>
      <c r="BH52" s="1075"/>
      <c r="BI52" s="1076"/>
      <c r="BJ52" s="250"/>
      <c r="BK52" s="250"/>
      <c r="BL52" s="250"/>
      <c r="BM52" s="250"/>
      <c r="BN52" s="250"/>
      <c r="BO52" s="263"/>
      <c r="BP52" s="263"/>
      <c r="BQ52" s="260">
        <v>46</v>
      </c>
      <c r="BR52" s="261"/>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4"/>
    </row>
    <row r="53" spans="1:131" s="245" customFormat="1" ht="26.25" customHeight="1" x14ac:dyDescent="0.15">
      <c r="A53" s="259">
        <v>26</v>
      </c>
      <c r="B53" s="1080"/>
      <c r="C53" s="1081"/>
      <c r="D53" s="1081"/>
      <c r="E53" s="1081"/>
      <c r="F53" s="1081"/>
      <c r="G53" s="1081"/>
      <c r="H53" s="1081"/>
      <c r="I53" s="1081"/>
      <c r="J53" s="1081"/>
      <c r="K53" s="1081"/>
      <c r="L53" s="1081"/>
      <c r="M53" s="1081"/>
      <c r="N53" s="1081"/>
      <c r="O53" s="1081"/>
      <c r="P53" s="1082"/>
      <c r="Q53" s="1083"/>
      <c r="R53" s="1084"/>
      <c r="S53" s="1084"/>
      <c r="T53" s="1084"/>
      <c r="U53" s="1084"/>
      <c r="V53" s="1084"/>
      <c r="W53" s="1084"/>
      <c r="X53" s="1084"/>
      <c r="Y53" s="1084"/>
      <c r="Z53" s="1084"/>
      <c r="AA53" s="1084"/>
      <c r="AB53" s="1084"/>
      <c r="AC53" s="1084"/>
      <c r="AD53" s="1084"/>
      <c r="AE53" s="1085"/>
      <c r="AF53" s="1086"/>
      <c r="AG53" s="1087"/>
      <c r="AH53" s="1087"/>
      <c r="AI53" s="1087"/>
      <c r="AJ53" s="1088"/>
      <c r="AK53" s="1089"/>
      <c r="AL53" s="1084"/>
      <c r="AM53" s="1084"/>
      <c r="AN53" s="1084"/>
      <c r="AO53" s="1084"/>
      <c r="AP53" s="1084"/>
      <c r="AQ53" s="1084"/>
      <c r="AR53" s="1084"/>
      <c r="AS53" s="1084"/>
      <c r="AT53" s="1084"/>
      <c r="AU53" s="1084"/>
      <c r="AV53" s="1084"/>
      <c r="AW53" s="1084"/>
      <c r="AX53" s="1084"/>
      <c r="AY53" s="1084"/>
      <c r="AZ53" s="1090"/>
      <c r="BA53" s="1090"/>
      <c r="BB53" s="1090"/>
      <c r="BC53" s="1090"/>
      <c r="BD53" s="1090"/>
      <c r="BE53" s="1075"/>
      <c r="BF53" s="1075"/>
      <c r="BG53" s="1075"/>
      <c r="BH53" s="1075"/>
      <c r="BI53" s="1076"/>
      <c r="BJ53" s="250"/>
      <c r="BK53" s="250"/>
      <c r="BL53" s="250"/>
      <c r="BM53" s="250"/>
      <c r="BN53" s="250"/>
      <c r="BO53" s="263"/>
      <c r="BP53" s="263"/>
      <c r="BQ53" s="260">
        <v>47</v>
      </c>
      <c r="BR53" s="261"/>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4"/>
    </row>
    <row r="54" spans="1:131" s="245" customFormat="1" ht="26.25" customHeight="1" x14ac:dyDescent="0.15">
      <c r="A54" s="259">
        <v>27</v>
      </c>
      <c r="B54" s="1080"/>
      <c r="C54" s="1081"/>
      <c r="D54" s="1081"/>
      <c r="E54" s="1081"/>
      <c r="F54" s="1081"/>
      <c r="G54" s="1081"/>
      <c r="H54" s="1081"/>
      <c r="I54" s="1081"/>
      <c r="J54" s="1081"/>
      <c r="K54" s="1081"/>
      <c r="L54" s="1081"/>
      <c r="M54" s="1081"/>
      <c r="N54" s="1081"/>
      <c r="O54" s="1081"/>
      <c r="P54" s="1082"/>
      <c r="Q54" s="1083"/>
      <c r="R54" s="1084"/>
      <c r="S54" s="1084"/>
      <c r="T54" s="1084"/>
      <c r="U54" s="1084"/>
      <c r="V54" s="1084"/>
      <c r="W54" s="1084"/>
      <c r="X54" s="1084"/>
      <c r="Y54" s="1084"/>
      <c r="Z54" s="1084"/>
      <c r="AA54" s="1084"/>
      <c r="AB54" s="1084"/>
      <c r="AC54" s="1084"/>
      <c r="AD54" s="1084"/>
      <c r="AE54" s="1085"/>
      <c r="AF54" s="1086"/>
      <c r="AG54" s="1087"/>
      <c r="AH54" s="1087"/>
      <c r="AI54" s="1087"/>
      <c r="AJ54" s="1088"/>
      <c r="AK54" s="1089"/>
      <c r="AL54" s="1084"/>
      <c r="AM54" s="1084"/>
      <c r="AN54" s="1084"/>
      <c r="AO54" s="1084"/>
      <c r="AP54" s="1084"/>
      <c r="AQ54" s="1084"/>
      <c r="AR54" s="1084"/>
      <c r="AS54" s="1084"/>
      <c r="AT54" s="1084"/>
      <c r="AU54" s="1084"/>
      <c r="AV54" s="1084"/>
      <c r="AW54" s="1084"/>
      <c r="AX54" s="1084"/>
      <c r="AY54" s="1084"/>
      <c r="AZ54" s="1090"/>
      <c r="BA54" s="1090"/>
      <c r="BB54" s="1090"/>
      <c r="BC54" s="1090"/>
      <c r="BD54" s="1090"/>
      <c r="BE54" s="1075"/>
      <c r="BF54" s="1075"/>
      <c r="BG54" s="1075"/>
      <c r="BH54" s="1075"/>
      <c r="BI54" s="1076"/>
      <c r="BJ54" s="250"/>
      <c r="BK54" s="250"/>
      <c r="BL54" s="250"/>
      <c r="BM54" s="250"/>
      <c r="BN54" s="250"/>
      <c r="BO54" s="263"/>
      <c r="BP54" s="263"/>
      <c r="BQ54" s="260">
        <v>48</v>
      </c>
      <c r="BR54" s="261"/>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4"/>
    </row>
    <row r="55" spans="1:131" s="245" customFormat="1" ht="26.25" customHeight="1" x14ac:dyDescent="0.15">
      <c r="A55" s="259">
        <v>28</v>
      </c>
      <c r="B55" s="1080"/>
      <c r="C55" s="1081"/>
      <c r="D55" s="1081"/>
      <c r="E55" s="1081"/>
      <c r="F55" s="1081"/>
      <c r="G55" s="1081"/>
      <c r="H55" s="1081"/>
      <c r="I55" s="1081"/>
      <c r="J55" s="1081"/>
      <c r="K55" s="1081"/>
      <c r="L55" s="1081"/>
      <c r="M55" s="1081"/>
      <c r="N55" s="1081"/>
      <c r="O55" s="1081"/>
      <c r="P55" s="1082"/>
      <c r="Q55" s="1083"/>
      <c r="R55" s="1084"/>
      <c r="S55" s="1084"/>
      <c r="T55" s="1084"/>
      <c r="U55" s="1084"/>
      <c r="V55" s="1084"/>
      <c r="W55" s="1084"/>
      <c r="X55" s="1084"/>
      <c r="Y55" s="1084"/>
      <c r="Z55" s="1084"/>
      <c r="AA55" s="1084"/>
      <c r="AB55" s="1084"/>
      <c r="AC55" s="1084"/>
      <c r="AD55" s="1084"/>
      <c r="AE55" s="1085"/>
      <c r="AF55" s="1086"/>
      <c r="AG55" s="1087"/>
      <c r="AH55" s="1087"/>
      <c r="AI55" s="1087"/>
      <c r="AJ55" s="1088"/>
      <c r="AK55" s="1089"/>
      <c r="AL55" s="1084"/>
      <c r="AM55" s="1084"/>
      <c r="AN55" s="1084"/>
      <c r="AO55" s="1084"/>
      <c r="AP55" s="1084"/>
      <c r="AQ55" s="1084"/>
      <c r="AR55" s="1084"/>
      <c r="AS55" s="1084"/>
      <c r="AT55" s="1084"/>
      <c r="AU55" s="1084"/>
      <c r="AV55" s="1084"/>
      <c r="AW55" s="1084"/>
      <c r="AX55" s="1084"/>
      <c r="AY55" s="1084"/>
      <c r="AZ55" s="1090"/>
      <c r="BA55" s="1090"/>
      <c r="BB55" s="1090"/>
      <c r="BC55" s="1090"/>
      <c r="BD55" s="1090"/>
      <c r="BE55" s="1075"/>
      <c r="BF55" s="1075"/>
      <c r="BG55" s="1075"/>
      <c r="BH55" s="1075"/>
      <c r="BI55" s="1076"/>
      <c r="BJ55" s="250"/>
      <c r="BK55" s="250"/>
      <c r="BL55" s="250"/>
      <c r="BM55" s="250"/>
      <c r="BN55" s="250"/>
      <c r="BO55" s="263"/>
      <c r="BP55" s="263"/>
      <c r="BQ55" s="260">
        <v>49</v>
      </c>
      <c r="BR55" s="261"/>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4"/>
    </row>
    <row r="56" spans="1:131" s="245" customFormat="1" ht="26.25" customHeight="1" x14ac:dyDescent="0.15">
      <c r="A56" s="259">
        <v>29</v>
      </c>
      <c r="B56" s="1080"/>
      <c r="C56" s="1081"/>
      <c r="D56" s="1081"/>
      <c r="E56" s="1081"/>
      <c r="F56" s="1081"/>
      <c r="G56" s="1081"/>
      <c r="H56" s="1081"/>
      <c r="I56" s="1081"/>
      <c r="J56" s="1081"/>
      <c r="K56" s="1081"/>
      <c r="L56" s="1081"/>
      <c r="M56" s="1081"/>
      <c r="N56" s="1081"/>
      <c r="O56" s="1081"/>
      <c r="P56" s="1082"/>
      <c r="Q56" s="1083"/>
      <c r="R56" s="1084"/>
      <c r="S56" s="1084"/>
      <c r="T56" s="1084"/>
      <c r="U56" s="1084"/>
      <c r="V56" s="1084"/>
      <c r="W56" s="1084"/>
      <c r="X56" s="1084"/>
      <c r="Y56" s="1084"/>
      <c r="Z56" s="1084"/>
      <c r="AA56" s="1084"/>
      <c r="AB56" s="1084"/>
      <c r="AC56" s="1084"/>
      <c r="AD56" s="1084"/>
      <c r="AE56" s="1085"/>
      <c r="AF56" s="1086"/>
      <c r="AG56" s="1087"/>
      <c r="AH56" s="1087"/>
      <c r="AI56" s="1087"/>
      <c r="AJ56" s="1088"/>
      <c r="AK56" s="1089"/>
      <c r="AL56" s="1084"/>
      <c r="AM56" s="1084"/>
      <c r="AN56" s="1084"/>
      <c r="AO56" s="1084"/>
      <c r="AP56" s="1084"/>
      <c r="AQ56" s="1084"/>
      <c r="AR56" s="1084"/>
      <c r="AS56" s="1084"/>
      <c r="AT56" s="1084"/>
      <c r="AU56" s="1084"/>
      <c r="AV56" s="1084"/>
      <c r="AW56" s="1084"/>
      <c r="AX56" s="1084"/>
      <c r="AY56" s="1084"/>
      <c r="AZ56" s="1090"/>
      <c r="BA56" s="1090"/>
      <c r="BB56" s="1090"/>
      <c r="BC56" s="1090"/>
      <c r="BD56" s="1090"/>
      <c r="BE56" s="1075"/>
      <c r="BF56" s="1075"/>
      <c r="BG56" s="1075"/>
      <c r="BH56" s="1075"/>
      <c r="BI56" s="1076"/>
      <c r="BJ56" s="250"/>
      <c r="BK56" s="250"/>
      <c r="BL56" s="250"/>
      <c r="BM56" s="250"/>
      <c r="BN56" s="250"/>
      <c r="BO56" s="263"/>
      <c r="BP56" s="263"/>
      <c r="BQ56" s="260">
        <v>50</v>
      </c>
      <c r="BR56" s="261"/>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4"/>
    </row>
    <row r="57" spans="1:131" s="245" customFormat="1" ht="26.25" customHeight="1" x14ac:dyDescent="0.15">
      <c r="A57" s="259">
        <v>30</v>
      </c>
      <c r="B57" s="1080"/>
      <c r="C57" s="1081"/>
      <c r="D57" s="1081"/>
      <c r="E57" s="1081"/>
      <c r="F57" s="1081"/>
      <c r="G57" s="1081"/>
      <c r="H57" s="1081"/>
      <c r="I57" s="1081"/>
      <c r="J57" s="1081"/>
      <c r="K57" s="1081"/>
      <c r="L57" s="1081"/>
      <c r="M57" s="1081"/>
      <c r="N57" s="1081"/>
      <c r="O57" s="1081"/>
      <c r="P57" s="1082"/>
      <c r="Q57" s="1083"/>
      <c r="R57" s="1084"/>
      <c r="S57" s="1084"/>
      <c r="T57" s="1084"/>
      <c r="U57" s="1084"/>
      <c r="V57" s="1084"/>
      <c r="W57" s="1084"/>
      <c r="X57" s="1084"/>
      <c r="Y57" s="1084"/>
      <c r="Z57" s="1084"/>
      <c r="AA57" s="1084"/>
      <c r="AB57" s="1084"/>
      <c r="AC57" s="1084"/>
      <c r="AD57" s="1084"/>
      <c r="AE57" s="1085"/>
      <c r="AF57" s="1086"/>
      <c r="AG57" s="1087"/>
      <c r="AH57" s="1087"/>
      <c r="AI57" s="1087"/>
      <c r="AJ57" s="1088"/>
      <c r="AK57" s="1089"/>
      <c r="AL57" s="1084"/>
      <c r="AM57" s="1084"/>
      <c r="AN57" s="1084"/>
      <c r="AO57" s="1084"/>
      <c r="AP57" s="1084"/>
      <c r="AQ57" s="1084"/>
      <c r="AR57" s="1084"/>
      <c r="AS57" s="1084"/>
      <c r="AT57" s="1084"/>
      <c r="AU57" s="1084"/>
      <c r="AV57" s="1084"/>
      <c r="AW57" s="1084"/>
      <c r="AX57" s="1084"/>
      <c r="AY57" s="1084"/>
      <c r="AZ57" s="1090"/>
      <c r="BA57" s="1090"/>
      <c r="BB57" s="1090"/>
      <c r="BC57" s="1090"/>
      <c r="BD57" s="1090"/>
      <c r="BE57" s="1075"/>
      <c r="BF57" s="1075"/>
      <c r="BG57" s="1075"/>
      <c r="BH57" s="1075"/>
      <c r="BI57" s="1076"/>
      <c r="BJ57" s="250"/>
      <c r="BK57" s="250"/>
      <c r="BL57" s="250"/>
      <c r="BM57" s="250"/>
      <c r="BN57" s="250"/>
      <c r="BO57" s="263"/>
      <c r="BP57" s="263"/>
      <c r="BQ57" s="260">
        <v>51</v>
      </c>
      <c r="BR57" s="261"/>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4"/>
    </row>
    <row r="58" spans="1:131" s="245" customFormat="1" ht="26.25" customHeight="1" x14ac:dyDescent="0.15">
      <c r="A58" s="259">
        <v>31</v>
      </c>
      <c r="B58" s="1080"/>
      <c r="C58" s="1081"/>
      <c r="D58" s="1081"/>
      <c r="E58" s="1081"/>
      <c r="F58" s="1081"/>
      <c r="G58" s="1081"/>
      <c r="H58" s="1081"/>
      <c r="I58" s="1081"/>
      <c r="J58" s="1081"/>
      <c r="K58" s="1081"/>
      <c r="L58" s="1081"/>
      <c r="M58" s="1081"/>
      <c r="N58" s="1081"/>
      <c r="O58" s="1081"/>
      <c r="P58" s="1082"/>
      <c r="Q58" s="1083"/>
      <c r="R58" s="1084"/>
      <c r="S58" s="1084"/>
      <c r="T58" s="1084"/>
      <c r="U58" s="1084"/>
      <c r="V58" s="1084"/>
      <c r="W58" s="1084"/>
      <c r="X58" s="1084"/>
      <c r="Y58" s="1084"/>
      <c r="Z58" s="1084"/>
      <c r="AA58" s="1084"/>
      <c r="AB58" s="1084"/>
      <c r="AC58" s="1084"/>
      <c r="AD58" s="1084"/>
      <c r="AE58" s="1085"/>
      <c r="AF58" s="1086"/>
      <c r="AG58" s="1087"/>
      <c r="AH58" s="1087"/>
      <c r="AI58" s="1087"/>
      <c r="AJ58" s="1088"/>
      <c r="AK58" s="1089"/>
      <c r="AL58" s="1084"/>
      <c r="AM58" s="1084"/>
      <c r="AN58" s="1084"/>
      <c r="AO58" s="1084"/>
      <c r="AP58" s="1084"/>
      <c r="AQ58" s="1084"/>
      <c r="AR58" s="1084"/>
      <c r="AS58" s="1084"/>
      <c r="AT58" s="1084"/>
      <c r="AU58" s="1084"/>
      <c r="AV58" s="1084"/>
      <c r="AW58" s="1084"/>
      <c r="AX58" s="1084"/>
      <c r="AY58" s="1084"/>
      <c r="AZ58" s="1090"/>
      <c r="BA58" s="1090"/>
      <c r="BB58" s="1090"/>
      <c r="BC58" s="1090"/>
      <c r="BD58" s="1090"/>
      <c r="BE58" s="1075"/>
      <c r="BF58" s="1075"/>
      <c r="BG58" s="1075"/>
      <c r="BH58" s="1075"/>
      <c r="BI58" s="1076"/>
      <c r="BJ58" s="250"/>
      <c r="BK58" s="250"/>
      <c r="BL58" s="250"/>
      <c r="BM58" s="250"/>
      <c r="BN58" s="250"/>
      <c r="BO58" s="263"/>
      <c r="BP58" s="263"/>
      <c r="BQ58" s="260">
        <v>52</v>
      </c>
      <c r="BR58" s="261"/>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4"/>
    </row>
    <row r="59" spans="1:131" s="245" customFormat="1" ht="26.25" customHeight="1" x14ac:dyDescent="0.15">
      <c r="A59" s="259">
        <v>32</v>
      </c>
      <c r="B59" s="1080"/>
      <c r="C59" s="1081"/>
      <c r="D59" s="1081"/>
      <c r="E59" s="1081"/>
      <c r="F59" s="1081"/>
      <c r="G59" s="1081"/>
      <c r="H59" s="1081"/>
      <c r="I59" s="1081"/>
      <c r="J59" s="1081"/>
      <c r="K59" s="1081"/>
      <c r="L59" s="1081"/>
      <c r="M59" s="1081"/>
      <c r="N59" s="1081"/>
      <c r="O59" s="1081"/>
      <c r="P59" s="1082"/>
      <c r="Q59" s="1083"/>
      <c r="R59" s="1084"/>
      <c r="S59" s="1084"/>
      <c r="T59" s="1084"/>
      <c r="U59" s="1084"/>
      <c r="V59" s="1084"/>
      <c r="W59" s="1084"/>
      <c r="X59" s="1084"/>
      <c r="Y59" s="1084"/>
      <c r="Z59" s="1084"/>
      <c r="AA59" s="1084"/>
      <c r="AB59" s="1084"/>
      <c r="AC59" s="1084"/>
      <c r="AD59" s="1084"/>
      <c r="AE59" s="1085"/>
      <c r="AF59" s="1086"/>
      <c r="AG59" s="1087"/>
      <c r="AH59" s="1087"/>
      <c r="AI59" s="1087"/>
      <c r="AJ59" s="1088"/>
      <c r="AK59" s="1089"/>
      <c r="AL59" s="1084"/>
      <c r="AM59" s="1084"/>
      <c r="AN59" s="1084"/>
      <c r="AO59" s="1084"/>
      <c r="AP59" s="1084"/>
      <c r="AQ59" s="1084"/>
      <c r="AR59" s="1084"/>
      <c r="AS59" s="1084"/>
      <c r="AT59" s="1084"/>
      <c r="AU59" s="1084"/>
      <c r="AV59" s="1084"/>
      <c r="AW59" s="1084"/>
      <c r="AX59" s="1084"/>
      <c r="AY59" s="1084"/>
      <c r="AZ59" s="1090"/>
      <c r="BA59" s="1090"/>
      <c r="BB59" s="1090"/>
      <c r="BC59" s="1090"/>
      <c r="BD59" s="1090"/>
      <c r="BE59" s="1075"/>
      <c r="BF59" s="1075"/>
      <c r="BG59" s="1075"/>
      <c r="BH59" s="1075"/>
      <c r="BI59" s="1076"/>
      <c r="BJ59" s="250"/>
      <c r="BK59" s="250"/>
      <c r="BL59" s="250"/>
      <c r="BM59" s="250"/>
      <c r="BN59" s="250"/>
      <c r="BO59" s="263"/>
      <c r="BP59" s="263"/>
      <c r="BQ59" s="260">
        <v>53</v>
      </c>
      <c r="BR59" s="261"/>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4"/>
    </row>
    <row r="60" spans="1:131" s="245" customFormat="1" ht="26.25" customHeight="1" x14ac:dyDescent="0.15">
      <c r="A60" s="259">
        <v>33</v>
      </c>
      <c r="B60" s="1080"/>
      <c r="C60" s="1081"/>
      <c r="D60" s="1081"/>
      <c r="E60" s="1081"/>
      <c r="F60" s="1081"/>
      <c r="G60" s="1081"/>
      <c r="H60" s="1081"/>
      <c r="I60" s="1081"/>
      <c r="J60" s="1081"/>
      <c r="K60" s="1081"/>
      <c r="L60" s="1081"/>
      <c r="M60" s="1081"/>
      <c r="N60" s="1081"/>
      <c r="O60" s="1081"/>
      <c r="P60" s="1082"/>
      <c r="Q60" s="1083"/>
      <c r="R60" s="1084"/>
      <c r="S60" s="1084"/>
      <c r="T60" s="1084"/>
      <c r="U60" s="1084"/>
      <c r="V60" s="1084"/>
      <c r="W60" s="1084"/>
      <c r="X60" s="1084"/>
      <c r="Y60" s="1084"/>
      <c r="Z60" s="1084"/>
      <c r="AA60" s="1084"/>
      <c r="AB60" s="1084"/>
      <c r="AC60" s="1084"/>
      <c r="AD60" s="1084"/>
      <c r="AE60" s="1085"/>
      <c r="AF60" s="1086"/>
      <c r="AG60" s="1087"/>
      <c r="AH60" s="1087"/>
      <c r="AI60" s="1087"/>
      <c r="AJ60" s="1088"/>
      <c r="AK60" s="1089"/>
      <c r="AL60" s="1084"/>
      <c r="AM60" s="1084"/>
      <c r="AN60" s="1084"/>
      <c r="AO60" s="1084"/>
      <c r="AP60" s="1084"/>
      <c r="AQ60" s="1084"/>
      <c r="AR60" s="1084"/>
      <c r="AS60" s="1084"/>
      <c r="AT60" s="1084"/>
      <c r="AU60" s="1084"/>
      <c r="AV60" s="1084"/>
      <c r="AW60" s="1084"/>
      <c r="AX60" s="1084"/>
      <c r="AY60" s="1084"/>
      <c r="AZ60" s="1090"/>
      <c r="BA60" s="1090"/>
      <c r="BB60" s="1090"/>
      <c r="BC60" s="1090"/>
      <c r="BD60" s="1090"/>
      <c r="BE60" s="1075"/>
      <c r="BF60" s="1075"/>
      <c r="BG60" s="1075"/>
      <c r="BH60" s="1075"/>
      <c r="BI60" s="1076"/>
      <c r="BJ60" s="250"/>
      <c r="BK60" s="250"/>
      <c r="BL60" s="250"/>
      <c r="BM60" s="250"/>
      <c r="BN60" s="250"/>
      <c r="BO60" s="263"/>
      <c r="BP60" s="263"/>
      <c r="BQ60" s="260">
        <v>54</v>
      </c>
      <c r="BR60" s="261"/>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4"/>
    </row>
    <row r="61" spans="1:131" s="245" customFormat="1" ht="26.25" customHeight="1" thickBot="1" x14ac:dyDescent="0.2">
      <c r="A61" s="259">
        <v>34</v>
      </c>
      <c r="B61" s="1080"/>
      <c r="C61" s="1081"/>
      <c r="D61" s="1081"/>
      <c r="E61" s="1081"/>
      <c r="F61" s="1081"/>
      <c r="G61" s="1081"/>
      <c r="H61" s="1081"/>
      <c r="I61" s="1081"/>
      <c r="J61" s="1081"/>
      <c r="K61" s="1081"/>
      <c r="L61" s="1081"/>
      <c r="M61" s="1081"/>
      <c r="N61" s="1081"/>
      <c r="O61" s="1081"/>
      <c r="P61" s="1082"/>
      <c r="Q61" s="1083"/>
      <c r="R61" s="1084"/>
      <c r="S61" s="1084"/>
      <c r="T61" s="1084"/>
      <c r="U61" s="1084"/>
      <c r="V61" s="1084"/>
      <c r="W61" s="1084"/>
      <c r="X61" s="1084"/>
      <c r="Y61" s="1084"/>
      <c r="Z61" s="1084"/>
      <c r="AA61" s="1084"/>
      <c r="AB61" s="1084"/>
      <c r="AC61" s="1084"/>
      <c r="AD61" s="1084"/>
      <c r="AE61" s="1085"/>
      <c r="AF61" s="1086"/>
      <c r="AG61" s="1087"/>
      <c r="AH61" s="1087"/>
      <c r="AI61" s="1087"/>
      <c r="AJ61" s="1088"/>
      <c r="AK61" s="1089"/>
      <c r="AL61" s="1084"/>
      <c r="AM61" s="1084"/>
      <c r="AN61" s="1084"/>
      <c r="AO61" s="1084"/>
      <c r="AP61" s="1084"/>
      <c r="AQ61" s="1084"/>
      <c r="AR61" s="1084"/>
      <c r="AS61" s="1084"/>
      <c r="AT61" s="1084"/>
      <c r="AU61" s="1084"/>
      <c r="AV61" s="1084"/>
      <c r="AW61" s="1084"/>
      <c r="AX61" s="1084"/>
      <c r="AY61" s="1084"/>
      <c r="AZ61" s="1090"/>
      <c r="BA61" s="1090"/>
      <c r="BB61" s="1090"/>
      <c r="BC61" s="1090"/>
      <c r="BD61" s="1090"/>
      <c r="BE61" s="1075"/>
      <c r="BF61" s="1075"/>
      <c r="BG61" s="1075"/>
      <c r="BH61" s="1075"/>
      <c r="BI61" s="1076"/>
      <c r="BJ61" s="250"/>
      <c r="BK61" s="250"/>
      <c r="BL61" s="250"/>
      <c r="BM61" s="250"/>
      <c r="BN61" s="250"/>
      <c r="BO61" s="263"/>
      <c r="BP61" s="263"/>
      <c r="BQ61" s="260">
        <v>55</v>
      </c>
      <c r="BR61" s="261"/>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4"/>
    </row>
    <row r="62" spans="1:131" s="245" customFormat="1" ht="26.25" customHeight="1" x14ac:dyDescent="0.15">
      <c r="A62" s="259">
        <v>35</v>
      </c>
      <c r="B62" s="1080"/>
      <c r="C62" s="1081"/>
      <c r="D62" s="1081"/>
      <c r="E62" s="1081"/>
      <c r="F62" s="1081"/>
      <c r="G62" s="1081"/>
      <c r="H62" s="1081"/>
      <c r="I62" s="1081"/>
      <c r="J62" s="1081"/>
      <c r="K62" s="1081"/>
      <c r="L62" s="1081"/>
      <c r="M62" s="1081"/>
      <c r="N62" s="1081"/>
      <c r="O62" s="1081"/>
      <c r="P62" s="1082"/>
      <c r="Q62" s="1083"/>
      <c r="R62" s="1084"/>
      <c r="S62" s="1084"/>
      <c r="T62" s="1084"/>
      <c r="U62" s="1084"/>
      <c r="V62" s="1084"/>
      <c r="W62" s="1084"/>
      <c r="X62" s="1084"/>
      <c r="Y62" s="1084"/>
      <c r="Z62" s="1084"/>
      <c r="AA62" s="1084"/>
      <c r="AB62" s="1084"/>
      <c r="AC62" s="1084"/>
      <c r="AD62" s="1084"/>
      <c r="AE62" s="1085"/>
      <c r="AF62" s="1086"/>
      <c r="AG62" s="1087"/>
      <c r="AH62" s="1087"/>
      <c r="AI62" s="1087"/>
      <c r="AJ62" s="1088"/>
      <c r="AK62" s="1089"/>
      <c r="AL62" s="1084"/>
      <c r="AM62" s="1084"/>
      <c r="AN62" s="1084"/>
      <c r="AO62" s="1084"/>
      <c r="AP62" s="1084"/>
      <c r="AQ62" s="1084"/>
      <c r="AR62" s="1084"/>
      <c r="AS62" s="1084"/>
      <c r="AT62" s="1084"/>
      <c r="AU62" s="1084"/>
      <c r="AV62" s="1084"/>
      <c r="AW62" s="1084"/>
      <c r="AX62" s="1084"/>
      <c r="AY62" s="1084"/>
      <c r="AZ62" s="1090"/>
      <c r="BA62" s="1090"/>
      <c r="BB62" s="1090"/>
      <c r="BC62" s="1090"/>
      <c r="BD62" s="1090"/>
      <c r="BE62" s="1075"/>
      <c r="BF62" s="1075"/>
      <c r="BG62" s="1075"/>
      <c r="BH62" s="1075"/>
      <c r="BI62" s="1076"/>
      <c r="BJ62" s="1077" t="s">
        <v>407</v>
      </c>
      <c r="BK62" s="1078"/>
      <c r="BL62" s="1078"/>
      <c r="BM62" s="1078"/>
      <c r="BN62" s="1079"/>
      <c r="BO62" s="263"/>
      <c r="BP62" s="263"/>
      <c r="BQ62" s="260">
        <v>56</v>
      </c>
      <c r="BR62" s="261"/>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4"/>
    </row>
    <row r="63" spans="1:131" s="245" customFormat="1" ht="26.25" customHeight="1" thickBot="1" x14ac:dyDescent="0.2">
      <c r="A63" s="262" t="s">
        <v>388</v>
      </c>
      <c r="B63" s="993" t="s">
        <v>408</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1"/>
      <c r="AF63" s="1072">
        <v>757</v>
      </c>
      <c r="AG63" s="1008"/>
      <c r="AH63" s="1008"/>
      <c r="AI63" s="1008"/>
      <c r="AJ63" s="1073"/>
      <c r="AK63" s="1074"/>
      <c r="AL63" s="1012"/>
      <c r="AM63" s="1012"/>
      <c r="AN63" s="1012"/>
      <c r="AO63" s="1012"/>
      <c r="AP63" s="1008">
        <v>4832</v>
      </c>
      <c r="AQ63" s="1008"/>
      <c r="AR63" s="1008"/>
      <c r="AS63" s="1008"/>
      <c r="AT63" s="1008"/>
      <c r="AU63" s="1008">
        <v>2675</v>
      </c>
      <c r="AV63" s="1008"/>
      <c r="AW63" s="1008"/>
      <c r="AX63" s="1008"/>
      <c r="AY63" s="1008"/>
      <c r="AZ63" s="1068"/>
      <c r="BA63" s="1068"/>
      <c r="BB63" s="1068"/>
      <c r="BC63" s="1068"/>
      <c r="BD63" s="1068"/>
      <c r="BE63" s="1009"/>
      <c r="BF63" s="1009"/>
      <c r="BG63" s="1009"/>
      <c r="BH63" s="1009"/>
      <c r="BI63" s="1010"/>
      <c r="BJ63" s="1069" t="s">
        <v>409</v>
      </c>
      <c r="BK63" s="1000"/>
      <c r="BL63" s="1000"/>
      <c r="BM63" s="1000"/>
      <c r="BN63" s="1070"/>
      <c r="BO63" s="263"/>
      <c r="BP63" s="263"/>
      <c r="BQ63" s="260">
        <v>57</v>
      </c>
      <c r="BR63" s="261"/>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4"/>
    </row>
    <row r="66" spans="1:131" s="245" customFormat="1" ht="26.25" customHeight="1" x14ac:dyDescent="0.15">
      <c r="A66" s="1044" t="s">
        <v>411</v>
      </c>
      <c r="B66" s="1045"/>
      <c r="C66" s="1045"/>
      <c r="D66" s="1045"/>
      <c r="E66" s="1045"/>
      <c r="F66" s="1045"/>
      <c r="G66" s="1045"/>
      <c r="H66" s="1045"/>
      <c r="I66" s="1045"/>
      <c r="J66" s="1045"/>
      <c r="K66" s="1045"/>
      <c r="L66" s="1045"/>
      <c r="M66" s="1045"/>
      <c r="N66" s="1045"/>
      <c r="O66" s="1045"/>
      <c r="P66" s="1046"/>
      <c r="Q66" s="1050" t="s">
        <v>412</v>
      </c>
      <c r="R66" s="1051"/>
      <c r="S66" s="1051"/>
      <c r="T66" s="1051"/>
      <c r="U66" s="1052"/>
      <c r="V66" s="1050" t="s">
        <v>413</v>
      </c>
      <c r="W66" s="1051"/>
      <c r="X66" s="1051"/>
      <c r="Y66" s="1051"/>
      <c r="Z66" s="1052"/>
      <c r="AA66" s="1050" t="s">
        <v>395</v>
      </c>
      <c r="AB66" s="1051"/>
      <c r="AC66" s="1051"/>
      <c r="AD66" s="1051"/>
      <c r="AE66" s="1052"/>
      <c r="AF66" s="1056" t="s">
        <v>414</v>
      </c>
      <c r="AG66" s="1057"/>
      <c r="AH66" s="1057"/>
      <c r="AI66" s="1057"/>
      <c r="AJ66" s="1058"/>
      <c r="AK66" s="1050" t="s">
        <v>415</v>
      </c>
      <c r="AL66" s="1045"/>
      <c r="AM66" s="1045"/>
      <c r="AN66" s="1045"/>
      <c r="AO66" s="1046"/>
      <c r="AP66" s="1050" t="s">
        <v>416</v>
      </c>
      <c r="AQ66" s="1051"/>
      <c r="AR66" s="1051"/>
      <c r="AS66" s="1051"/>
      <c r="AT66" s="1052"/>
      <c r="AU66" s="1050" t="s">
        <v>417</v>
      </c>
      <c r="AV66" s="1051"/>
      <c r="AW66" s="1051"/>
      <c r="AX66" s="1051"/>
      <c r="AY66" s="1052"/>
      <c r="AZ66" s="1050" t="s">
        <v>374</v>
      </c>
      <c r="BA66" s="1051"/>
      <c r="BB66" s="1051"/>
      <c r="BC66" s="1051"/>
      <c r="BD66" s="1066"/>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x14ac:dyDescent="0.2">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x14ac:dyDescent="0.15">
      <c r="A68" s="256">
        <v>1</v>
      </c>
      <c r="B68" s="1034" t="s">
        <v>586</v>
      </c>
      <c r="C68" s="1035"/>
      <c r="D68" s="1035"/>
      <c r="E68" s="1035"/>
      <c r="F68" s="1035"/>
      <c r="G68" s="1035"/>
      <c r="H68" s="1035"/>
      <c r="I68" s="1035"/>
      <c r="J68" s="1035"/>
      <c r="K68" s="1035"/>
      <c r="L68" s="1035"/>
      <c r="M68" s="1035"/>
      <c r="N68" s="1035"/>
      <c r="O68" s="1035"/>
      <c r="P68" s="1036"/>
      <c r="Q68" s="1037">
        <v>4666</v>
      </c>
      <c r="R68" s="1031"/>
      <c r="S68" s="1031"/>
      <c r="T68" s="1031"/>
      <c r="U68" s="1031"/>
      <c r="V68" s="1031">
        <v>4620</v>
      </c>
      <c r="W68" s="1031"/>
      <c r="X68" s="1031"/>
      <c r="Y68" s="1031"/>
      <c r="Z68" s="1031"/>
      <c r="AA68" s="1031">
        <v>46</v>
      </c>
      <c r="AB68" s="1031"/>
      <c r="AC68" s="1031"/>
      <c r="AD68" s="1031"/>
      <c r="AE68" s="1031"/>
      <c r="AF68" s="1031">
        <v>46</v>
      </c>
      <c r="AG68" s="1031"/>
      <c r="AH68" s="1031"/>
      <c r="AI68" s="1031"/>
      <c r="AJ68" s="1031"/>
      <c r="AK68" s="1031">
        <v>30</v>
      </c>
      <c r="AL68" s="1031"/>
      <c r="AM68" s="1031"/>
      <c r="AN68" s="1031"/>
      <c r="AO68" s="1031"/>
      <c r="AP68" s="1031"/>
      <c r="AQ68" s="1031"/>
      <c r="AR68" s="1031"/>
      <c r="AS68" s="1031"/>
      <c r="AT68" s="1031"/>
      <c r="AU68" s="1031"/>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x14ac:dyDescent="0.15">
      <c r="A69" s="259">
        <v>2</v>
      </c>
      <c r="B69" s="1023" t="s">
        <v>587</v>
      </c>
      <c r="C69" s="1024"/>
      <c r="D69" s="1024"/>
      <c r="E69" s="1024"/>
      <c r="F69" s="1024"/>
      <c r="G69" s="1024"/>
      <c r="H69" s="1024"/>
      <c r="I69" s="1024"/>
      <c r="J69" s="1024"/>
      <c r="K69" s="1024"/>
      <c r="L69" s="1024"/>
      <c r="M69" s="1024"/>
      <c r="N69" s="1024"/>
      <c r="O69" s="1024"/>
      <c r="P69" s="1025"/>
      <c r="Q69" s="1026">
        <v>416</v>
      </c>
      <c r="R69" s="1020"/>
      <c r="S69" s="1020"/>
      <c r="T69" s="1020"/>
      <c r="U69" s="1020"/>
      <c r="V69" s="1020">
        <v>379</v>
      </c>
      <c r="W69" s="1020"/>
      <c r="X69" s="1020"/>
      <c r="Y69" s="1020"/>
      <c r="Z69" s="1020"/>
      <c r="AA69" s="1020">
        <v>37</v>
      </c>
      <c r="AB69" s="1020"/>
      <c r="AC69" s="1020"/>
      <c r="AD69" s="1020"/>
      <c r="AE69" s="1020"/>
      <c r="AF69" s="1020">
        <v>37</v>
      </c>
      <c r="AG69" s="1020"/>
      <c r="AH69" s="1020"/>
      <c r="AI69" s="1020"/>
      <c r="AJ69" s="1020"/>
      <c r="AK69" s="1020"/>
      <c r="AL69" s="1020"/>
      <c r="AM69" s="1020"/>
      <c r="AN69" s="1020"/>
      <c r="AO69" s="1020"/>
      <c r="AP69" s="1020"/>
      <c r="AQ69" s="1020"/>
      <c r="AR69" s="1020"/>
      <c r="AS69" s="1020"/>
      <c r="AT69" s="1020"/>
      <c r="AU69" s="1020"/>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x14ac:dyDescent="0.15">
      <c r="A70" s="259">
        <v>3</v>
      </c>
      <c r="B70" s="1023" t="s">
        <v>588</v>
      </c>
      <c r="C70" s="1024"/>
      <c r="D70" s="1024"/>
      <c r="E70" s="1024"/>
      <c r="F70" s="1024"/>
      <c r="G70" s="1024"/>
      <c r="H70" s="1024"/>
      <c r="I70" s="1024"/>
      <c r="J70" s="1024"/>
      <c r="K70" s="1024"/>
      <c r="L70" s="1024"/>
      <c r="M70" s="1024"/>
      <c r="N70" s="1024"/>
      <c r="O70" s="1024"/>
      <c r="P70" s="1025"/>
      <c r="Q70" s="1026">
        <v>13981</v>
      </c>
      <c r="R70" s="1020"/>
      <c r="S70" s="1020"/>
      <c r="T70" s="1020"/>
      <c r="U70" s="1020"/>
      <c r="V70" s="1020">
        <v>13645</v>
      </c>
      <c r="W70" s="1020"/>
      <c r="X70" s="1020"/>
      <c r="Y70" s="1020"/>
      <c r="Z70" s="1020"/>
      <c r="AA70" s="1020">
        <v>336</v>
      </c>
      <c r="AB70" s="1020"/>
      <c r="AC70" s="1020"/>
      <c r="AD70" s="1020"/>
      <c r="AE70" s="1020"/>
      <c r="AF70" s="1020">
        <v>336</v>
      </c>
      <c r="AG70" s="1020"/>
      <c r="AH70" s="1020"/>
      <c r="AI70" s="1020"/>
      <c r="AJ70" s="1020"/>
      <c r="AK70" s="1020">
        <v>99</v>
      </c>
      <c r="AL70" s="1020"/>
      <c r="AM70" s="1020"/>
      <c r="AN70" s="1020"/>
      <c r="AO70" s="1020"/>
      <c r="AP70" s="1020">
        <v>3215</v>
      </c>
      <c r="AQ70" s="1020"/>
      <c r="AR70" s="1020"/>
      <c r="AS70" s="1020"/>
      <c r="AT70" s="1020"/>
      <c r="AU70" s="1020">
        <v>71</v>
      </c>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x14ac:dyDescent="0.15">
      <c r="A71" s="259">
        <v>4</v>
      </c>
      <c r="B71" s="1023" t="s">
        <v>589</v>
      </c>
      <c r="C71" s="1024"/>
      <c r="D71" s="1024"/>
      <c r="E71" s="1024"/>
      <c r="F71" s="1024"/>
      <c r="G71" s="1024"/>
      <c r="H71" s="1024"/>
      <c r="I71" s="1024"/>
      <c r="J71" s="1024"/>
      <c r="K71" s="1024"/>
      <c r="L71" s="1024"/>
      <c r="M71" s="1024"/>
      <c r="N71" s="1024"/>
      <c r="O71" s="1024"/>
      <c r="P71" s="1025"/>
      <c r="Q71" s="1026">
        <v>179</v>
      </c>
      <c r="R71" s="1020"/>
      <c r="S71" s="1020"/>
      <c r="T71" s="1020"/>
      <c r="U71" s="1020"/>
      <c r="V71" s="1020">
        <v>167</v>
      </c>
      <c r="W71" s="1020"/>
      <c r="X71" s="1020"/>
      <c r="Y71" s="1020"/>
      <c r="Z71" s="1020"/>
      <c r="AA71" s="1020">
        <v>12</v>
      </c>
      <c r="AB71" s="1020"/>
      <c r="AC71" s="1020"/>
      <c r="AD71" s="1020"/>
      <c r="AE71" s="1020"/>
      <c r="AF71" s="1020">
        <v>12</v>
      </c>
      <c r="AG71" s="1020"/>
      <c r="AH71" s="1020"/>
      <c r="AI71" s="1020"/>
      <c r="AJ71" s="1020"/>
      <c r="AK71" s="1020">
        <v>7</v>
      </c>
      <c r="AL71" s="1020"/>
      <c r="AM71" s="1020"/>
      <c r="AN71" s="1020"/>
      <c r="AO71" s="1020"/>
      <c r="AP71" s="1020">
        <v>219</v>
      </c>
      <c r="AQ71" s="1020"/>
      <c r="AR71" s="1020"/>
      <c r="AS71" s="1020"/>
      <c r="AT71" s="1020"/>
      <c r="AU71" s="1020">
        <v>35</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x14ac:dyDescent="0.15">
      <c r="A72" s="259">
        <v>5</v>
      </c>
      <c r="B72" s="1023" t="s">
        <v>590</v>
      </c>
      <c r="C72" s="1024"/>
      <c r="D72" s="1024"/>
      <c r="E72" s="1024"/>
      <c r="F72" s="1024"/>
      <c r="G72" s="1024"/>
      <c r="H72" s="1024"/>
      <c r="I72" s="1024"/>
      <c r="J72" s="1024"/>
      <c r="K72" s="1024"/>
      <c r="L72" s="1024"/>
      <c r="M72" s="1024"/>
      <c r="N72" s="1024"/>
      <c r="O72" s="1024"/>
      <c r="P72" s="1025"/>
      <c r="Q72" s="1026">
        <v>218</v>
      </c>
      <c r="R72" s="1020"/>
      <c r="S72" s="1020"/>
      <c r="T72" s="1020"/>
      <c r="U72" s="1020"/>
      <c r="V72" s="1020">
        <v>218</v>
      </c>
      <c r="W72" s="1020"/>
      <c r="X72" s="1020"/>
      <c r="Y72" s="1020"/>
      <c r="Z72" s="1020"/>
      <c r="AA72" s="1020">
        <v>0</v>
      </c>
      <c r="AB72" s="1020"/>
      <c r="AC72" s="1020"/>
      <c r="AD72" s="1020"/>
      <c r="AE72" s="1020"/>
      <c r="AF72" s="1020">
        <v>0</v>
      </c>
      <c r="AG72" s="1020"/>
      <c r="AH72" s="1020"/>
      <c r="AI72" s="1020"/>
      <c r="AJ72" s="1020"/>
      <c r="AK72" s="1020">
        <v>3</v>
      </c>
      <c r="AL72" s="1020"/>
      <c r="AM72" s="1020"/>
      <c r="AN72" s="1020"/>
      <c r="AO72" s="1020"/>
      <c r="AP72" s="1020"/>
      <c r="AQ72" s="1020"/>
      <c r="AR72" s="1020"/>
      <c r="AS72" s="1020"/>
      <c r="AT72" s="1020"/>
      <c r="AU72" s="1020"/>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x14ac:dyDescent="0.15">
      <c r="A73" s="259">
        <v>6</v>
      </c>
      <c r="B73" s="1023" t="s">
        <v>591</v>
      </c>
      <c r="C73" s="1024"/>
      <c r="D73" s="1024"/>
      <c r="E73" s="1024"/>
      <c r="F73" s="1024"/>
      <c r="G73" s="1024"/>
      <c r="H73" s="1024"/>
      <c r="I73" s="1024"/>
      <c r="J73" s="1024"/>
      <c r="K73" s="1024"/>
      <c r="L73" s="1024"/>
      <c r="M73" s="1024"/>
      <c r="N73" s="1024"/>
      <c r="O73" s="1024"/>
      <c r="P73" s="1025"/>
      <c r="Q73" s="1026">
        <v>145</v>
      </c>
      <c r="R73" s="1020"/>
      <c r="S73" s="1020"/>
      <c r="T73" s="1020"/>
      <c r="U73" s="1020"/>
      <c r="V73" s="1020">
        <v>102</v>
      </c>
      <c r="W73" s="1020"/>
      <c r="X73" s="1020"/>
      <c r="Y73" s="1020"/>
      <c r="Z73" s="1020"/>
      <c r="AA73" s="1020">
        <v>43</v>
      </c>
      <c r="AB73" s="1020"/>
      <c r="AC73" s="1020"/>
      <c r="AD73" s="1020"/>
      <c r="AE73" s="1020"/>
      <c r="AF73" s="1020">
        <v>43</v>
      </c>
      <c r="AG73" s="1020"/>
      <c r="AH73" s="1020"/>
      <c r="AI73" s="1020"/>
      <c r="AJ73" s="1020"/>
      <c r="AK73" s="1020"/>
      <c r="AL73" s="1020"/>
      <c r="AM73" s="1020"/>
      <c r="AN73" s="1020"/>
      <c r="AO73" s="1020"/>
      <c r="AP73" s="1020"/>
      <c r="AQ73" s="1020"/>
      <c r="AR73" s="1020"/>
      <c r="AS73" s="1020"/>
      <c r="AT73" s="1020"/>
      <c r="AU73" s="1020"/>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x14ac:dyDescent="0.15">
      <c r="A74" s="259">
        <v>7</v>
      </c>
      <c r="B74" s="1023" t="s">
        <v>592</v>
      </c>
      <c r="C74" s="1024"/>
      <c r="D74" s="1024"/>
      <c r="E74" s="1024"/>
      <c r="F74" s="1024"/>
      <c r="G74" s="1024"/>
      <c r="H74" s="1024"/>
      <c r="I74" s="1024"/>
      <c r="J74" s="1024"/>
      <c r="K74" s="1024"/>
      <c r="L74" s="1024"/>
      <c r="M74" s="1024"/>
      <c r="N74" s="1024"/>
      <c r="O74" s="1024"/>
      <c r="P74" s="1025"/>
      <c r="Q74" s="1026">
        <v>736</v>
      </c>
      <c r="R74" s="1020"/>
      <c r="S74" s="1020"/>
      <c r="T74" s="1020"/>
      <c r="U74" s="1020"/>
      <c r="V74" s="1020">
        <v>718</v>
      </c>
      <c r="W74" s="1020"/>
      <c r="X74" s="1020"/>
      <c r="Y74" s="1020"/>
      <c r="Z74" s="1020"/>
      <c r="AA74" s="1020">
        <v>18</v>
      </c>
      <c r="AB74" s="1020"/>
      <c r="AC74" s="1020"/>
      <c r="AD74" s="1020"/>
      <c r="AE74" s="1020"/>
      <c r="AF74" s="1020">
        <v>18</v>
      </c>
      <c r="AG74" s="1020"/>
      <c r="AH74" s="1020"/>
      <c r="AI74" s="1020"/>
      <c r="AJ74" s="1020"/>
      <c r="AK74" s="1020"/>
      <c r="AL74" s="1020"/>
      <c r="AM74" s="1020"/>
      <c r="AN74" s="1020"/>
      <c r="AO74" s="1020"/>
      <c r="AP74" s="1020">
        <v>331</v>
      </c>
      <c r="AQ74" s="1020"/>
      <c r="AR74" s="1020"/>
      <c r="AS74" s="1020"/>
      <c r="AT74" s="1020"/>
      <c r="AU74" s="1020">
        <v>52</v>
      </c>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x14ac:dyDescent="0.15">
      <c r="A75" s="259">
        <v>8</v>
      </c>
      <c r="B75" s="1023"/>
      <c r="C75" s="1024"/>
      <c r="D75" s="1024"/>
      <c r="E75" s="1024"/>
      <c r="F75" s="1024"/>
      <c r="G75" s="1024"/>
      <c r="H75" s="1024"/>
      <c r="I75" s="1024"/>
      <c r="J75" s="1024"/>
      <c r="K75" s="1024"/>
      <c r="L75" s="1024"/>
      <c r="M75" s="1024"/>
      <c r="N75" s="1024"/>
      <c r="O75" s="1024"/>
      <c r="P75" s="1025"/>
      <c r="Q75" s="1027"/>
      <c r="R75" s="1028"/>
      <c r="S75" s="1028"/>
      <c r="T75" s="1028"/>
      <c r="U75" s="1029"/>
      <c r="V75" s="1030"/>
      <c r="W75" s="1028"/>
      <c r="X75" s="1028"/>
      <c r="Y75" s="1028"/>
      <c r="Z75" s="1029"/>
      <c r="AA75" s="1030"/>
      <c r="AB75" s="1028"/>
      <c r="AC75" s="1028"/>
      <c r="AD75" s="1028"/>
      <c r="AE75" s="1029"/>
      <c r="AF75" s="1030"/>
      <c r="AG75" s="1028"/>
      <c r="AH75" s="1028"/>
      <c r="AI75" s="1028"/>
      <c r="AJ75" s="1029"/>
      <c r="AK75" s="1030"/>
      <c r="AL75" s="1028"/>
      <c r="AM75" s="1028"/>
      <c r="AN75" s="1028"/>
      <c r="AO75" s="1029"/>
      <c r="AP75" s="1030"/>
      <c r="AQ75" s="1028"/>
      <c r="AR75" s="1028"/>
      <c r="AS75" s="1028"/>
      <c r="AT75" s="1029"/>
      <c r="AU75" s="1030"/>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x14ac:dyDescent="0.15">
      <c r="A76" s="259">
        <v>9</v>
      </c>
      <c r="B76" s="1023"/>
      <c r="C76" s="1024"/>
      <c r="D76" s="1024"/>
      <c r="E76" s="1024"/>
      <c r="F76" s="1024"/>
      <c r="G76" s="1024"/>
      <c r="H76" s="1024"/>
      <c r="I76" s="1024"/>
      <c r="J76" s="1024"/>
      <c r="K76" s="1024"/>
      <c r="L76" s="1024"/>
      <c r="M76" s="1024"/>
      <c r="N76" s="1024"/>
      <c r="O76" s="1024"/>
      <c r="P76" s="1025"/>
      <c r="Q76" s="1027"/>
      <c r="R76" s="1028"/>
      <c r="S76" s="1028"/>
      <c r="T76" s="1028"/>
      <c r="U76" s="1029"/>
      <c r="V76" s="1030"/>
      <c r="W76" s="1028"/>
      <c r="X76" s="1028"/>
      <c r="Y76" s="1028"/>
      <c r="Z76" s="1029"/>
      <c r="AA76" s="1030"/>
      <c r="AB76" s="1028"/>
      <c r="AC76" s="1028"/>
      <c r="AD76" s="1028"/>
      <c r="AE76" s="1029"/>
      <c r="AF76" s="1030"/>
      <c r="AG76" s="1028"/>
      <c r="AH76" s="1028"/>
      <c r="AI76" s="1028"/>
      <c r="AJ76" s="1029"/>
      <c r="AK76" s="1030"/>
      <c r="AL76" s="1028"/>
      <c r="AM76" s="1028"/>
      <c r="AN76" s="1028"/>
      <c r="AO76" s="1029"/>
      <c r="AP76" s="1030"/>
      <c r="AQ76" s="1028"/>
      <c r="AR76" s="1028"/>
      <c r="AS76" s="1028"/>
      <c r="AT76" s="1029"/>
      <c r="AU76" s="1030"/>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x14ac:dyDescent="0.15">
      <c r="A77" s="259">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x14ac:dyDescent="0.15">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x14ac:dyDescent="0.15">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x14ac:dyDescent="0.15">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x14ac:dyDescent="0.15">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x14ac:dyDescent="0.15">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x14ac:dyDescent="0.15">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x14ac:dyDescent="0.15">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x14ac:dyDescent="0.15">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x14ac:dyDescent="0.15">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x14ac:dyDescent="0.15">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x14ac:dyDescent="0.2">
      <c r="A88" s="262" t="s">
        <v>388</v>
      </c>
      <c r="B88" s="993" t="s">
        <v>418</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492</v>
      </c>
      <c r="AG88" s="1008"/>
      <c r="AH88" s="1008"/>
      <c r="AI88" s="1008"/>
      <c r="AJ88" s="1008"/>
      <c r="AK88" s="1012"/>
      <c r="AL88" s="1012"/>
      <c r="AM88" s="1012"/>
      <c r="AN88" s="1012"/>
      <c r="AO88" s="1012"/>
      <c r="AP88" s="1008">
        <v>3765</v>
      </c>
      <c r="AQ88" s="1008"/>
      <c r="AR88" s="1008"/>
      <c r="AS88" s="1008"/>
      <c r="AT88" s="1008"/>
      <c r="AU88" s="1008">
        <v>158</v>
      </c>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993" t="s">
        <v>419</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v>83</v>
      </c>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420</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421</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87" t="s">
        <v>424</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425</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x14ac:dyDescent="0.15">
      <c r="A109" s="94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427</v>
      </c>
      <c r="AB109" s="943"/>
      <c r="AC109" s="943"/>
      <c r="AD109" s="943"/>
      <c r="AE109" s="944"/>
      <c r="AF109" s="945" t="s">
        <v>305</v>
      </c>
      <c r="AG109" s="943"/>
      <c r="AH109" s="943"/>
      <c r="AI109" s="943"/>
      <c r="AJ109" s="944"/>
      <c r="AK109" s="945" t="s">
        <v>304</v>
      </c>
      <c r="AL109" s="943"/>
      <c r="AM109" s="943"/>
      <c r="AN109" s="943"/>
      <c r="AO109" s="944"/>
      <c r="AP109" s="945" t="s">
        <v>428</v>
      </c>
      <c r="AQ109" s="943"/>
      <c r="AR109" s="943"/>
      <c r="AS109" s="943"/>
      <c r="AT109" s="974"/>
      <c r="AU109" s="94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427</v>
      </c>
      <c r="BR109" s="943"/>
      <c r="BS109" s="943"/>
      <c r="BT109" s="943"/>
      <c r="BU109" s="944"/>
      <c r="BV109" s="945" t="s">
        <v>305</v>
      </c>
      <c r="BW109" s="943"/>
      <c r="BX109" s="943"/>
      <c r="BY109" s="943"/>
      <c r="BZ109" s="944"/>
      <c r="CA109" s="945" t="s">
        <v>304</v>
      </c>
      <c r="CB109" s="943"/>
      <c r="CC109" s="943"/>
      <c r="CD109" s="943"/>
      <c r="CE109" s="944"/>
      <c r="CF109" s="981" t="s">
        <v>428</v>
      </c>
      <c r="CG109" s="981"/>
      <c r="CH109" s="981"/>
      <c r="CI109" s="981"/>
      <c r="CJ109" s="981"/>
      <c r="CK109" s="945"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427</v>
      </c>
      <c r="DH109" s="943"/>
      <c r="DI109" s="943"/>
      <c r="DJ109" s="943"/>
      <c r="DK109" s="944"/>
      <c r="DL109" s="945" t="s">
        <v>305</v>
      </c>
      <c r="DM109" s="943"/>
      <c r="DN109" s="943"/>
      <c r="DO109" s="943"/>
      <c r="DP109" s="944"/>
      <c r="DQ109" s="945" t="s">
        <v>304</v>
      </c>
      <c r="DR109" s="943"/>
      <c r="DS109" s="943"/>
      <c r="DT109" s="943"/>
      <c r="DU109" s="944"/>
      <c r="DV109" s="945" t="s">
        <v>428</v>
      </c>
      <c r="DW109" s="943"/>
      <c r="DX109" s="943"/>
      <c r="DY109" s="943"/>
      <c r="DZ109" s="974"/>
    </row>
    <row r="110" spans="1:131" s="244" customFormat="1" ht="26.25" customHeight="1" x14ac:dyDescent="0.15">
      <c r="A110" s="845" t="s">
        <v>430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545984</v>
      </c>
      <c r="AB110" s="936"/>
      <c r="AC110" s="936"/>
      <c r="AD110" s="936"/>
      <c r="AE110" s="937"/>
      <c r="AF110" s="938">
        <v>513552</v>
      </c>
      <c r="AG110" s="936"/>
      <c r="AH110" s="936"/>
      <c r="AI110" s="936"/>
      <c r="AJ110" s="937"/>
      <c r="AK110" s="938">
        <v>514762</v>
      </c>
      <c r="AL110" s="936"/>
      <c r="AM110" s="936"/>
      <c r="AN110" s="936"/>
      <c r="AO110" s="937"/>
      <c r="AP110" s="939">
        <v>11.9</v>
      </c>
      <c r="AQ110" s="940"/>
      <c r="AR110" s="940"/>
      <c r="AS110" s="940"/>
      <c r="AT110" s="941"/>
      <c r="AU110" s="975" t="s">
        <v>73</v>
      </c>
      <c r="AV110" s="976"/>
      <c r="AW110" s="976"/>
      <c r="AX110" s="976"/>
      <c r="AY110" s="976"/>
      <c r="AZ110" s="901" t="s">
        <v>431</v>
      </c>
      <c r="BA110" s="846"/>
      <c r="BB110" s="846"/>
      <c r="BC110" s="846"/>
      <c r="BD110" s="846"/>
      <c r="BE110" s="846"/>
      <c r="BF110" s="846"/>
      <c r="BG110" s="846"/>
      <c r="BH110" s="846"/>
      <c r="BI110" s="846"/>
      <c r="BJ110" s="846"/>
      <c r="BK110" s="846"/>
      <c r="BL110" s="846"/>
      <c r="BM110" s="846"/>
      <c r="BN110" s="846"/>
      <c r="BO110" s="846"/>
      <c r="BP110" s="847"/>
      <c r="BQ110" s="902">
        <v>6351455</v>
      </c>
      <c r="BR110" s="883"/>
      <c r="BS110" s="883"/>
      <c r="BT110" s="883"/>
      <c r="BU110" s="883"/>
      <c r="BV110" s="883">
        <v>7040888</v>
      </c>
      <c r="BW110" s="883"/>
      <c r="BX110" s="883"/>
      <c r="BY110" s="883"/>
      <c r="BZ110" s="883"/>
      <c r="CA110" s="883">
        <v>9487049</v>
      </c>
      <c r="CB110" s="883"/>
      <c r="CC110" s="883"/>
      <c r="CD110" s="883"/>
      <c r="CE110" s="883"/>
      <c r="CF110" s="907">
        <v>219.3</v>
      </c>
      <c r="CG110" s="908"/>
      <c r="CH110" s="908"/>
      <c r="CI110" s="908"/>
      <c r="CJ110" s="908"/>
      <c r="CK110" s="971" t="s">
        <v>432</v>
      </c>
      <c r="CL110" s="857"/>
      <c r="CM110" s="932"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128</v>
      </c>
      <c r="DH110" s="883"/>
      <c r="DI110" s="883"/>
      <c r="DJ110" s="883"/>
      <c r="DK110" s="883"/>
      <c r="DL110" s="883" t="s">
        <v>434</v>
      </c>
      <c r="DM110" s="883"/>
      <c r="DN110" s="883"/>
      <c r="DO110" s="883"/>
      <c r="DP110" s="883"/>
      <c r="DQ110" s="883" t="s">
        <v>390</v>
      </c>
      <c r="DR110" s="883"/>
      <c r="DS110" s="883"/>
      <c r="DT110" s="883"/>
      <c r="DU110" s="883"/>
      <c r="DV110" s="884" t="s">
        <v>128</v>
      </c>
      <c r="DW110" s="884"/>
      <c r="DX110" s="884"/>
      <c r="DY110" s="884"/>
      <c r="DZ110" s="885"/>
    </row>
    <row r="111" spans="1:131" s="244" customFormat="1" ht="26.25" customHeight="1" x14ac:dyDescent="0.15">
      <c r="A111" s="812" t="s">
        <v>435</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434</v>
      </c>
      <c r="AB111" s="964"/>
      <c r="AC111" s="964"/>
      <c r="AD111" s="964"/>
      <c r="AE111" s="965"/>
      <c r="AF111" s="966" t="s">
        <v>390</v>
      </c>
      <c r="AG111" s="964"/>
      <c r="AH111" s="964"/>
      <c r="AI111" s="964"/>
      <c r="AJ111" s="965"/>
      <c r="AK111" s="966" t="s">
        <v>434</v>
      </c>
      <c r="AL111" s="964"/>
      <c r="AM111" s="964"/>
      <c r="AN111" s="964"/>
      <c r="AO111" s="965"/>
      <c r="AP111" s="967" t="s">
        <v>128</v>
      </c>
      <c r="AQ111" s="968"/>
      <c r="AR111" s="968"/>
      <c r="AS111" s="968"/>
      <c r="AT111" s="969"/>
      <c r="AU111" s="977"/>
      <c r="AV111" s="978"/>
      <c r="AW111" s="978"/>
      <c r="AX111" s="978"/>
      <c r="AY111" s="978"/>
      <c r="AZ111" s="853" t="s">
        <v>436</v>
      </c>
      <c r="BA111" s="788"/>
      <c r="BB111" s="788"/>
      <c r="BC111" s="788"/>
      <c r="BD111" s="788"/>
      <c r="BE111" s="788"/>
      <c r="BF111" s="788"/>
      <c r="BG111" s="788"/>
      <c r="BH111" s="788"/>
      <c r="BI111" s="788"/>
      <c r="BJ111" s="788"/>
      <c r="BK111" s="788"/>
      <c r="BL111" s="788"/>
      <c r="BM111" s="788"/>
      <c r="BN111" s="788"/>
      <c r="BO111" s="788"/>
      <c r="BP111" s="789"/>
      <c r="BQ111" s="854" t="s">
        <v>437</v>
      </c>
      <c r="BR111" s="855"/>
      <c r="BS111" s="855"/>
      <c r="BT111" s="855"/>
      <c r="BU111" s="855"/>
      <c r="BV111" s="855" t="s">
        <v>438</v>
      </c>
      <c r="BW111" s="855"/>
      <c r="BX111" s="855"/>
      <c r="BY111" s="855"/>
      <c r="BZ111" s="855"/>
      <c r="CA111" s="855" t="s">
        <v>128</v>
      </c>
      <c r="CB111" s="855"/>
      <c r="CC111" s="855"/>
      <c r="CD111" s="855"/>
      <c r="CE111" s="855"/>
      <c r="CF111" s="916" t="s">
        <v>434</v>
      </c>
      <c r="CG111" s="917"/>
      <c r="CH111" s="917"/>
      <c r="CI111" s="917"/>
      <c r="CJ111" s="917"/>
      <c r="CK111" s="972"/>
      <c r="CL111" s="859"/>
      <c r="CM111" s="862" t="s">
        <v>439</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440</v>
      </c>
      <c r="DH111" s="855"/>
      <c r="DI111" s="855"/>
      <c r="DJ111" s="855"/>
      <c r="DK111" s="855"/>
      <c r="DL111" s="855" t="s">
        <v>434</v>
      </c>
      <c r="DM111" s="855"/>
      <c r="DN111" s="855"/>
      <c r="DO111" s="855"/>
      <c r="DP111" s="855"/>
      <c r="DQ111" s="855" t="s">
        <v>434</v>
      </c>
      <c r="DR111" s="855"/>
      <c r="DS111" s="855"/>
      <c r="DT111" s="855"/>
      <c r="DU111" s="855"/>
      <c r="DV111" s="832" t="s">
        <v>128</v>
      </c>
      <c r="DW111" s="832"/>
      <c r="DX111" s="832"/>
      <c r="DY111" s="832"/>
      <c r="DZ111" s="833"/>
    </row>
    <row r="112" spans="1:131" s="244" customFormat="1" ht="26.25" customHeight="1" x14ac:dyDescent="0.15">
      <c r="A112" s="957" t="s">
        <v>441</v>
      </c>
      <c r="B112" s="958"/>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128</v>
      </c>
      <c r="AB112" s="818"/>
      <c r="AC112" s="818"/>
      <c r="AD112" s="818"/>
      <c r="AE112" s="819"/>
      <c r="AF112" s="820" t="s">
        <v>434</v>
      </c>
      <c r="AG112" s="818"/>
      <c r="AH112" s="818"/>
      <c r="AI112" s="818"/>
      <c r="AJ112" s="819"/>
      <c r="AK112" s="820" t="s">
        <v>128</v>
      </c>
      <c r="AL112" s="818"/>
      <c r="AM112" s="818"/>
      <c r="AN112" s="818"/>
      <c r="AO112" s="819"/>
      <c r="AP112" s="865" t="s">
        <v>434</v>
      </c>
      <c r="AQ112" s="866"/>
      <c r="AR112" s="866"/>
      <c r="AS112" s="866"/>
      <c r="AT112" s="867"/>
      <c r="AU112" s="977"/>
      <c r="AV112" s="978"/>
      <c r="AW112" s="978"/>
      <c r="AX112" s="978"/>
      <c r="AY112" s="978"/>
      <c r="AZ112" s="853" t="s">
        <v>443</v>
      </c>
      <c r="BA112" s="788"/>
      <c r="BB112" s="788"/>
      <c r="BC112" s="788"/>
      <c r="BD112" s="788"/>
      <c r="BE112" s="788"/>
      <c r="BF112" s="788"/>
      <c r="BG112" s="788"/>
      <c r="BH112" s="788"/>
      <c r="BI112" s="788"/>
      <c r="BJ112" s="788"/>
      <c r="BK112" s="788"/>
      <c r="BL112" s="788"/>
      <c r="BM112" s="788"/>
      <c r="BN112" s="788"/>
      <c r="BO112" s="788"/>
      <c r="BP112" s="789"/>
      <c r="BQ112" s="854">
        <v>2339067</v>
      </c>
      <c r="BR112" s="855"/>
      <c r="BS112" s="855"/>
      <c r="BT112" s="855"/>
      <c r="BU112" s="855"/>
      <c r="BV112" s="855">
        <v>2325979</v>
      </c>
      <c r="BW112" s="855"/>
      <c r="BX112" s="855"/>
      <c r="BY112" s="855"/>
      <c r="BZ112" s="855"/>
      <c r="CA112" s="855">
        <v>2675478</v>
      </c>
      <c r="CB112" s="855"/>
      <c r="CC112" s="855"/>
      <c r="CD112" s="855"/>
      <c r="CE112" s="855"/>
      <c r="CF112" s="916">
        <v>61.8</v>
      </c>
      <c r="CG112" s="917"/>
      <c r="CH112" s="917"/>
      <c r="CI112" s="917"/>
      <c r="CJ112" s="917"/>
      <c r="CK112" s="972"/>
      <c r="CL112" s="859"/>
      <c r="CM112" s="862" t="s">
        <v>444</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434</v>
      </c>
      <c r="DH112" s="855"/>
      <c r="DI112" s="855"/>
      <c r="DJ112" s="855"/>
      <c r="DK112" s="855"/>
      <c r="DL112" s="855" t="s">
        <v>434</v>
      </c>
      <c r="DM112" s="855"/>
      <c r="DN112" s="855"/>
      <c r="DO112" s="855"/>
      <c r="DP112" s="855"/>
      <c r="DQ112" s="855" t="s">
        <v>445</v>
      </c>
      <c r="DR112" s="855"/>
      <c r="DS112" s="855"/>
      <c r="DT112" s="855"/>
      <c r="DU112" s="855"/>
      <c r="DV112" s="832" t="s">
        <v>390</v>
      </c>
      <c r="DW112" s="832"/>
      <c r="DX112" s="832"/>
      <c r="DY112" s="832"/>
      <c r="DZ112" s="833"/>
    </row>
    <row r="113" spans="1:130" s="244" customFormat="1" ht="26.25" customHeight="1" x14ac:dyDescent="0.15">
      <c r="A113" s="959"/>
      <c r="B113" s="960"/>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167755</v>
      </c>
      <c r="AB113" s="964"/>
      <c r="AC113" s="964"/>
      <c r="AD113" s="964"/>
      <c r="AE113" s="965"/>
      <c r="AF113" s="966">
        <v>213075</v>
      </c>
      <c r="AG113" s="964"/>
      <c r="AH113" s="964"/>
      <c r="AI113" s="964"/>
      <c r="AJ113" s="965"/>
      <c r="AK113" s="966">
        <v>266524</v>
      </c>
      <c r="AL113" s="964"/>
      <c r="AM113" s="964"/>
      <c r="AN113" s="964"/>
      <c r="AO113" s="965"/>
      <c r="AP113" s="967">
        <v>6.2</v>
      </c>
      <c r="AQ113" s="968"/>
      <c r="AR113" s="968"/>
      <c r="AS113" s="968"/>
      <c r="AT113" s="969"/>
      <c r="AU113" s="977"/>
      <c r="AV113" s="978"/>
      <c r="AW113" s="978"/>
      <c r="AX113" s="978"/>
      <c r="AY113" s="978"/>
      <c r="AZ113" s="853" t="s">
        <v>447</v>
      </c>
      <c r="BA113" s="788"/>
      <c r="BB113" s="788"/>
      <c r="BC113" s="788"/>
      <c r="BD113" s="788"/>
      <c r="BE113" s="788"/>
      <c r="BF113" s="788"/>
      <c r="BG113" s="788"/>
      <c r="BH113" s="788"/>
      <c r="BI113" s="788"/>
      <c r="BJ113" s="788"/>
      <c r="BK113" s="788"/>
      <c r="BL113" s="788"/>
      <c r="BM113" s="788"/>
      <c r="BN113" s="788"/>
      <c r="BO113" s="788"/>
      <c r="BP113" s="789"/>
      <c r="BQ113" s="854">
        <v>139956</v>
      </c>
      <c r="BR113" s="855"/>
      <c r="BS113" s="855"/>
      <c r="BT113" s="855"/>
      <c r="BU113" s="855"/>
      <c r="BV113" s="855">
        <v>158885</v>
      </c>
      <c r="BW113" s="855"/>
      <c r="BX113" s="855"/>
      <c r="BY113" s="855"/>
      <c r="BZ113" s="855"/>
      <c r="CA113" s="855">
        <v>158154</v>
      </c>
      <c r="CB113" s="855"/>
      <c r="CC113" s="855"/>
      <c r="CD113" s="855"/>
      <c r="CE113" s="855"/>
      <c r="CF113" s="916">
        <v>3.7</v>
      </c>
      <c r="CG113" s="917"/>
      <c r="CH113" s="917"/>
      <c r="CI113" s="917"/>
      <c r="CJ113" s="917"/>
      <c r="CK113" s="972"/>
      <c r="CL113" s="859"/>
      <c r="CM113" s="862" t="s">
        <v>448</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128</v>
      </c>
      <c r="DH113" s="818"/>
      <c r="DI113" s="818"/>
      <c r="DJ113" s="818"/>
      <c r="DK113" s="819"/>
      <c r="DL113" s="820" t="s">
        <v>434</v>
      </c>
      <c r="DM113" s="818"/>
      <c r="DN113" s="818"/>
      <c r="DO113" s="818"/>
      <c r="DP113" s="819"/>
      <c r="DQ113" s="820" t="s">
        <v>445</v>
      </c>
      <c r="DR113" s="818"/>
      <c r="DS113" s="818"/>
      <c r="DT113" s="818"/>
      <c r="DU113" s="819"/>
      <c r="DV113" s="865" t="s">
        <v>128</v>
      </c>
      <c r="DW113" s="866"/>
      <c r="DX113" s="866"/>
      <c r="DY113" s="866"/>
      <c r="DZ113" s="867"/>
    </row>
    <row r="114" spans="1:130" s="244" customFormat="1" ht="26.25" customHeight="1" x14ac:dyDescent="0.15">
      <c r="A114" s="959"/>
      <c r="B114" s="960"/>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13562</v>
      </c>
      <c r="AB114" s="818"/>
      <c r="AC114" s="818"/>
      <c r="AD114" s="818"/>
      <c r="AE114" s="819"/>
      <c r="AF114" s="820">
        <v>12912</v>
      </c>
      <c r="AG114" s="818"/>
      <c r="AH114" s="818"/>
      <c r="AI114" s="818"/>
      <c r="AJ114" s="819"/>
      <c r="AK114" s="820">
        <v>13636</v>
      </c>
      <c r="AL114" s="818"/>
      <c r="AM114" s="818"/>
      <c r="AN114" s="818"/>
      <c r="AO114" s="819"/>
      <c r="AP114" s="865">
        <v>0.3</v>
      </c>
      <c r="AQ114" s="866"/>
      <c r="AR114" s="866"/>
      <c r="AS114" s="866"/>
      <c r="AT114" s="867"/>
      <c r="AU114" s="977"/>
      <c r="AV114" s="978"/>
      <c r="AW114" s="978"/>
      <c r="AX114" s="978"/>
      <c r="AY114" s="978"/>
      <c r="AZ114" s="853" t="s">
        <v>450</v>
      </c>
      <c r="BA114" s="788"/>
      <c r="BB114" s="788"/>
      <c r="BC114" s="788"/>
      <c r="BD114" s="788"/>
      <c r="BE114" s="788"/>
      <c r="BF114" s="788"/>
      <c r="BG114" s="788"/>
      <c r="BH114" s="788"/>
      <c r="BI114" s="788"/>
      <c r="BJ114" s="788"/>
      <c r="BK114" s="788"/>
      <c r="BL114" s="788"/>
      <c r="BM114" s="788"/>
      <c r="BN114" s="788"/>
      <c r="BO114" s="788"/>
      <c r="BP114" s="789"/>
      <c r="BQ114" s="854">
        <v>1338280</v>
      </c>
      <c r="BR114" s="855"/>
      <c r="BS114" s="855"/>
      <c r="BT114" s="855"/>
      <c r="BU114" s="855"/>
      <c r="BV114" s="855">
        <v>1208930</v>
      </c>
      <c r="BW114" s="855"/>
      <c r="BX114" s="855"/>
      <c r="BY114" s="855"/>
      <c r="BZ114" s="855"/>
      <c r="CA114" s="855">
        <v>1257446</v>
      </c>
      <c r="CB114" s="855"/>
      <c r="CC114" s="855"/>
      <c r="CD114" s="855"/>
      <c r="CE114" s="855"/>
      <c r="CF114" s="916">
        <v>29.1</v>
      </c>
      <c r="CG114" s="917"/>
      <c r="CH114" s="917"/>
      <c r="CI114" s="917"/>
      <c r="CJ114" s="917"/>
      <c r="CK114" s="972"/>
      <c r="CL114" s="859"/>
      <c r="CM114" s="862" t="s">
        <v>451</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434</v>
      </c>
      <c r="DH114" s="818"/>
      <c r="DI114" s="818"/>
      <c r="DJ114" s="818"/>
      <c r="DK114" s="819"/>
      <c r="DL114" s="820" t="s">
        <v>390</v>
      </c>
      <c r="DM114" s="818"/>
      <c r="DN114" s="818"/>
      <c r="DO114" s="818"/>
      <c r="DP114" s="819"/>
      <c r="DQ114" s="820" t="s">
        <v>390</v>
      </c>
      <c r="DR114" s="818"/>
      <c r="DS114" s="818"/>
      <c r="DT114" s="818"/>
      <c r="DU114" s="819"/>
      <c r="DV114" s="865" t="s">
        <v>434</v>
      </c>
      <c r="DW114" s="866"/>
      <c r="DX114" s="866"/>
      <c r="DY114" s="866"/>
      <c r="DZ114" s="867"/>
    </row>
    <row r="115" spans="1:130" s="244" customFormat="1" ht="26.25" customHeight="1" x14ac:dyDescent="0.15">
      <c r="A115" s="959"/>
      <c r="B115" s="960"/>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t="s">
        <v>453</v>
      </c>
      <c r="AB115" s="964"/>
      <c r="AC115" s="964"/>
      <c r="AD115" s="964"/>
      <c r="AE115" s="965"/>
      <c r="AF115" s="966" t="s">
        <v>434</v>
      </c>
      <c r="AG115" s="964"/>
      <c r="AH115" s="964"/>
      <c r="AI115" s="964"/>
      <c r="AJ115" s="965"/>
      <c r="AK115" s="966" t="s">
        <v>390</v>
      </c>
      <c r="AL115" s="964"/>
      <c r="AM115" s="964"/>
      <c r="AN115" s="964"/>
      <c r="AO115" s="965"/>
      <c r="AP115" s="967" t="s">
        <v>453</v>
      </c>
      <c r="AQ115" s="968"/>
      <c r="AR115" s="968"/>
      <c r="AS115" s="968"/>
      <c r="AT115" s="969"/>
      <c r="AU115" s="977"/>
      <c r="AV115" s="978"/>
      <c r="AW115" s="978"/>
      <c r="AX115" s="978"/>
      <c r="AY115" s="978"/>
      <c r="AZ115" s="853" t="s">
        <v>454</v>
      </c>
      <c r="BA115" s="788"/>
      <c r="BB115" s="788"/>
      <c r="BC115" s="788"/>
      <c r="BD115" s="788"/>
      <c r="BE115" s="788"/>
      <c r="BF115" s="788"/>
      <c r="BG115" s="788"/>
      <c r="BH115" s="788"/>
      <c r="BI115" s="788"/>
      <c r="BJ115" s="788"/>
      <c r="BK115" s="788"/>
      <c r="BL115" s="788"/>
      <c r="BM115" s="788"/>
      <c r="BN115" s="788"/>
      <c r="BO115" s="788"/>
      <c r="BP115" s="789"/>
      <c r="BQ115" s="854">
        <v>895666</v>
      </c>
      <c r="BR115" s="855"/>
      <c r="BS115" s="855"/>
      <c r="BT115" s="855"/>
      <c r="BU115" s="855"/>
      <c r="BV115" s="855" t="s">
        <v>128</v>
      </c>
      <c r="BW115" s="855"/>
      <c r="BX115" s="855"/>
      <c r="BY115" s="855"/>
      <c r="BZ115" s="855"/>
      <c r="CA115" s="855" t="s">
        <v>434</v>
      </c>
      <c r="CB115" s="855"/>
      <c r="CC115" s="855"/>
      <c r="CD115" s="855"/>
      <c r="CE115" s="855"/>
      <c r="CF115" s="916" t="s">
        <v>128</v>
      </c>
      <c r="CG115" s="917"/>
      <c r="CH115" s="917"/>
      <c r="CI115" s="917"/>
      <c r="CJ115" s="917"/>
      <c r="CK115" s="972"/>
      <c r="CL115" s="859"/>
      <c r="CM115" s="853" t="s">
        <v>455</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390</v>
      </c>
      <c r="DH115" s="818"/>
      <c r="DI115" s="818"/>
      <c r="DJ115" s="818"/>
      <c r="DK115" s="819"/>
      <c r="DL115" s="820" t="s">
        <v>128</v>
      </c>
      <c r="DM115" s="818"/>
      <c r="DN115" s="818"/>
      <c r="DO115" s="818"/>
      <c r="DP115" s="819"/>
      <c r="DQ115" s="820" t="s">
        <v>445</v>
      </c>
      <c r="DR115" s="818"/>
      <c r="DS115" s="818"/>
      <c r="DT115" s="818"/>
      <c r="DU115" s="819"/>
      <c r="DV115" s="865" t="s">
        <v>128</v>
      </c>
      <c r="DW115" s="866"/>
      <c r="DX115" s="866"/>
      <c r="DY115" s="866"/>
      <c r="DZ115" s="867"/>
    </row>
    <row r="116" spans="1:130" s="244" customFormat="1" ht="26.25" customHeight="1" x14ac:dyDescent="0.15">
      <c r="A116" s="961"/>
      <c r="B116" s="962"/>
      <c r="C116" s="921" t="s">
        <v>456</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t="s">
        <v>434</v>
      </c>
      <c r="AB116" s="818"/>
      <c r="AC116" s="818"/>
      <c r="AD116" s="818"/>
      <c r="AE116" s="819"/>
      <c r="AF116" s="820" t="s">
        <v>128</v>
      </c>
      <c r="AG116" s="818"/>
      <c r="AH116" s="818"/>
      <c r="AI116" s="818"/>
      <c r="AJ116" s="819"/>
      <c r="AK116" s="820" t="s">
        <v>434</v>
      </c>
      <c r="AL116" s="818"/>
      <c r="AM116" s="818"/>
      <c r="AN116" s="818"/>
      <c r="AO116" s="819"/>
      <c r="AP116" s="865" t="s">
        <v>128</v>
      </c>
      <c r="AQ116" s="866"/>
      <c r="AR116" s="866"/>
      <c r="AS116" s="866"/>
      <c r="AT116" s="867"/>
      <c r="AU116" s="977"/>
      <c r="AV116" s="978"/>
      <c r="AW116" s="978"/>
      <c r="AX116" s="978"/>
      <c r="AY116" s="978"/>
      <c r="AZ116" s="904" t="s">
        <v>457</v>
      </c>
      <c r="BA116" s="905"/>
      <c r="BB116" s="905"/>
      <c r="BC116" s="905"/>
      <c r="BD116" s="905"/>
      <c r="BE116" s="905"/>
      <c r="BF116" s="905"/>
      <c r="BG116" s="905"/>
      <c r="BH116" s="905"/>
      <c r="BI116" s="905"/>
      <c r="BJ116" s="905"/>
      <c r="BK116" s="905"/>
      <c r="BL116" s="905"/>
      <c r="BM116" s="905"/>
      <c r="BN116" s="905"/>
      <c r="BO116" s="905"/>
      <c r="BP116" s="906"/>
      <c r="BQ116" s="854" t="s">
        <v>128</v>
      </c>
      <c r="BR116" s="855"/>
      <c r="BS116" s="855"/>
      <c r="BT116" s="855"/>
      <c r="BU116" s="855"/>
      <c r="BV116" s="855" t="s">
        <v>434</v>
      </c>
      <c r="BW116" s="855"/>
      <c r="BX116" s="855"/>
      <c r="BY116" s="855"/>
      <c r="BZ116" s="855"/>
      <c r="CA116" s="855" t="s">
        <v>128</v>
      </c>
      <c r="CB116" s="855"/>
      <c r="CC116" s="855"/>
      <c r="CD116" s="855"/>
      <c r="CE116" s="855"/>
      <c r="CF116" s="916" t="s">
        <v>437</v>
      </c>
      <c r="CG116" s="917"/>
      <c r="CH116" s="917"/>
      <c r="CI116" s="917"/>
      <c r="CJ116" s="917"/>
      <c r="CK116" s="972"/>
      <c r="CL116" s="859"/>
      <c r="CM116" s="862" t="s">
        <v>458</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390</v>
      </c>
      <c r="DH116" s="818"/>
      <c r="DI116" s="818"/>
      <c r="DJ116" s="818"/>
      <c r="DK116" s="819"/>
      <c r="DL116" s="820" t="s">
        <v>128</v>
      </c>
      <c r="DM116" s="818"/>
      <c r="DN116" s="818"/>
      <c r="DO116" s="818"/>
      <c r="DP116" s="819"/>
      <c r="DQ116" s="820" t="s">
        <v>445</v>
      </c>
      <c r="DR116" s="818"/>
      <c r="DS116" s="818"/>
      <c r="DT116" s="818"/>
      <c r="DU116" s="819"/>
      <c r="DV116" s="865" t="s">
        <v>434</v>
      </c>
      <c r="DW116" s="866"/>
      <c r="DX116" s="866"/>
      <c r="DY116" s="866"/>
      <c r="DZ116" s="867"/>
    </row>
    <row r="117" spans="1:130" s="244" customFormat="1" ht="26.25" customHeight="1" x14ac:dyDescent="0.15">
      <c r="A117" s="94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459</v>
      </c>
      <c r="Z117" s="944"/>
      <c r="AA117" s="949">
        <v>727301</v>
      </c>
      <c r="AB117" s="950"/>
      <c r="AC117" s="950"/>
      <c r="AD117" s="950"/>
      <c r="AE117" s="951"/>
      <c r="AF117" s="952">
        <v>739539</v>
      </c>
      <c r="AG117" s="950"/>
      <c r="AH117" s="950"/>
      <c r="AI117" s="950"/>
      <c r="AJ117" s="951"/>
      <c r="AK117" s="952">
        <v>794922</v>
      </c>
      <c r="AL117" s="950"/>
      <c r="AM117" s="950"/>
      <c r="AN117" s="950"/>
      <c r="AO117" s="951"/>
      <c r="AP117" s="953"/>
      <c r="AQ117" s="954"/>
      <c r="AR117" s="954"/>
      <c r="AS117" s="954"/>
      <c r="AT117" s="955"/>
      <c r="AU117" s="977"/>
      <c r="AV117" s="978"/>
      <c r="AW117" s="978"/>
      <c r="AX117" s="978"/>
      <c r="AY117" s="978"/>
      <c r="AZ117" s="904" t="s">
        <v>460</v>
      </c>
      <c r="BA117" s="905"/>
      <c r="BB117" s="905"/>
      <c r="BC117" s="905"/>
      <c r="BD117" s="905"/>
      <c r="BE117" s="905"/>
      <c r="BF117" s="905"/>
      <c r="BG117" s="905"/>
      <c r="BH117" s="905"/>
      <c r="BI117" s="905"/>
      <c r="BJ117" s="905"/>
      <c r="BK117" s="905"/>
      <c r="BL117" s="905"/>
      <c r="BM117" s="905"/>
      <c r="BN117" s="905"/>
      <c r="BO117" s="905"/>
      <c r="BP117" s="906"/>
      <c r="BQ117" s="854" t="s">
        <v>434</v>
      </c>
      <c r="BR117" s="855"/>
      <c r="BS117" s="855"/>
      <c r="BT117" s="855"/>
      <c r="BU117" s="855"/>
      <c r="BV117" s="855" t="s">
        <v>434</v>
      </c>
      <c r="BW117" s="855"/>
      <c r="BX117" s="855"/>
      <c r="BY117" s="855"/>
      <c r="BZ117" s="855"/>
      <c r="CA117" s="855" t="s">
        <v>434</v>
      </c>
      <c r="CB117" s="855"/>
      <c r="CC117" s="855"/>
      <c r="CD117" s="855"/>
      <c r="CE117" s="855"/>
      <c r="CF117" s="916" t="s">
        <v>128</v>
      </c>
      <c r="CG117" s="917"/>
      <c r="CH117" s="917"/>
      <c r="CI117" s="917"/>
      <c r="CJ117" s="917"/>
      <c r="CK117" s="972"/>
      <c r="CL117" s="859"/>
      <c r="CM117" s="862" t="s">
        <v>461</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440</v>
      </c>
      <c r="DH117" s="818"/>
      <c r="DI117" s="818"/>
      <c r="DJ117" s="818"/>
      <c r="DK117" s="819"/>
      <c r="DL117" s="820" t="s">
        <v>440</v>
      </c>
      <c r="DM117" s="818"/>
      <c r="DN117" s="818"/>
      <c r="DO117" s="818"/>
      <c r="DP117" s="819"/>
      <c r="DQ117" s="820" t="s">
        <v>128</v>
      </c>
      <c r="DR117" s="818"/>
      <c r="DS117" s="818"/>
      <c r="DT117" s="818"/>
      <c r="DU117" s="819"/>
      <c r="DV117" s="865" t="s">
        <v>434</v>
      </c>
      <c r="DW117" s="866"/>
      <c r="DX117" s="866"/>
      <c r="DY117" s="866"/>
      <c r="DZ117" s="867"/>
    </row>
    <row r="118" spans="1:130" s="244" customFormat="1" ht="26.25" customHeight="1" x14ac:dyDescent="0.15">
      <c r="A118" s="94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427</v>
      </c>
      <c r="AB118" s="943"/>
      <c r="AC118" s="943"/>
      <c r="AD118" s="943"/>
      <c r="AE118" s="944"/>
      <c r="AF118" s="945" t="s">
        <v>305</v>
      </c>
      <c r="AG118" s="943"/>
      <c r="AH118" s="943"/>
      <c r="AI118" s="943"/>
      <c r="AJ118" s="944"/>
      <c r="AK118" s="945" t="s">
        <v>304</v>
      </c>
      <c r="AL118" s="943"/>
      <c r="AM118" s="943"/>
      <c r="AN118" s="943"/>
      <c r="AO118" s="944"/>
      <c r="AP118" s="946" t="s">
        <v>428</v>
      </c>
      <c r="AQ118" s="947"/>
      <c r="AR118" s="947"/>
      <c r="AS118" s="947"/>
      <c r="AT118" s="948"/>
      <c r="AU118" s="977"/>
      <c r="AV118" s="978"/>
      <c r="AW118" s="978"/>
      <c r="AX118" s="978"/>
      <c r="AY118" s="978"/>
      <c r="AZ118" s="920" t="s">
        <v>462</v>
      </c>
      <c r="BA118" s="921"/>
      <c r="BB118" s="921"/>
      <c r="BC118" s="921"/>
      <c r="BD118" s="921"/>
      <c r="BE118" s="921"/>
      <c r="BF118" s="921"/>
      <c r="BG118" s="921"/>
      <c r="BH118" s="921"/>
      <c r="BI118" s="921"/>
      <c r="BJ118" s="921"/>
      <c r="BK118" s="921"/>
      <c r="BL118" s="921"/>
      <c r="BM118" s="921"/>
      <c r="BN118" s="921"/>
      <c r="BO118" s="921"/>
      <c r="BP118" s="922"/>
      <c r="BQ118" s="923" t="s">
        <v>437</v>
      </c>
      <c r="BR118" s="886"/>
      <c r="BS118" s="886"/>
      <c r="BT118" s="886"/>
      <c r="BU118" s="886"/>
      <c r="BV118" s="886" t="s">
        <v>434</v>
      </c>
      <c r="BW118" s="886"/>
      <c r="BX118" s="886"/>
      <c r="BY118" s="886"/>
      <c r="BZ118" s="886"/>
      <c r="CA118" s="886" t="s">
        <v>453</v>
      </c>
      <c r="CB118" s="886"/>
      <c r="CC118" s="886"/>
      <c r="CD118" s="886"/>
      <c r="CE118" s="886"/>
      <c r="CF118" s="916" t="s">
        <v>128</v>
      </c>
      <c r="CG118" s="917"/>
      <c r="CH118" s="917"/>
      <c r="CI118" s="917"/>
      <c r="CJ118" s="917"/>
      <c r="CK118" s="972"/>
      <c r="CL118" s="859"/>
      <c r="CM118" s="862" t="s">
        <v>463</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434</v>
      </c>
      <c r="DH118" s="818"/>
      <c r="DI118" s="818"/>
      <c r="DJ118" s="818"/>
      <c r="DK118" s="819"/>
      <c r="DL118" s="820" t="s">
        <v>437</v>
      </c>
      <c r="DM118" s="818"/>
      <c r="DN118" s="818"/>
      <c r="DO118" s="818"/>
      <c r="DP118" s="819"/>
      <c r="DQ118" s="820" t="s">
        <v>128</v>
      </c>
      <c r="DR118" s="818"/>
      <c r="DS118" s="818"/>
      <c r="DT118" s="818"/>
      <c r="DU118" s="819"/>
      <c r="DV118" s="865" t="s">
        <v>434</v>
      </c>
      <c r="DW118" s="866"/>
      <c r="DX118" s="866"/>
      <c r="DY118" s="866"/>
      <c r="DZ118" s="867"/>
    </row>
    <row r="119" spans="1:130" s="244" customFormat="1" ht="26.25" customHeight="1" x14ac:dyDescent="0.15">
      <c r="A119" s="856" t="s">
        <v>432</v>
      </c>
      <c r="B119" s="857"/>
      <c r="C119" s="932"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434</v>
      </c>
      <c r="AB119" s="936"/>
      <c r="AC119" s="936"/>
      <c r="AD119" s="936"/>
      <c r="AE119" s="937"/>
      <c r="AF119" s="938" t="s">
        <v>128</v>
      </c>
      <c r="AG119" s="936"/>
      <c r="AH119" s="936"/>
      <c r="AI119" s="936"/>
      <c r="AJ119" s="937"/>
      <c r="AK119" s="938" t="s">
        <v>434</v>
      </c>
      <c r="AL119" s="936"/>
      <c r="AM119" s="936"/>
      <c r="AN119" s="936"/>
      <c r="AO119" s="937"/>
      <c r="AP119" s="939" t="s">
        <v>128</v>
      </c>
      <c r="AQ119" s="940"/>
      <c r="AR119" s="940"/>
      <c r="AS119" s="940"/>
      <c r="AT119" s="941"/>
      <c r="AU119" s="979"/>
      <c r="AV119" s="980"/>
      <c r="AW119" s="980"/>
      <c r="AX119" s="980"/>
      <c r="AY119" s="980"/>
      <c r="AZ119" s="275" t="s">
        <v>187</v>
      </c>
      <c r="BA119" s="275"/>
      <c r="BB119" s="275"/>
      <c r="BC119" s="275"/>
      <c r="BD119" s="275"/>
      <c r="BE119" s="275"/>
      <c r="BF119" s="275"/>
      <c r="BG119" s="275"/>
      <c r="BH119" s="275"/>
      <c r="BI119" s="275"/>
      <c r="BJ119" s="275"/>
      <c r="BK119" s="275"/>
      <c r="BL119" s="275"/>
      <c r="BM119" s="275"/>
      <c r="BN119" s="275"/>
      <c r="BO119" s="918" t="s">
        <v>464</v>
      </c>
      <c r="BP119" s="919"/>
      <c r="BQ119" s="923">
        <v>11064424</v>
      </c>
      <c r="BR119" s="886"/>
      <c r="BS119" s="886"/>
      <c r="BT119" s="886"/>
      <c r="BU119" s="886"/>
      <c r="BV119" s="886">
        <v>10734682</v>
      </c>
      <c r="BW119" s="886"/>
      <c r="BX119" s="886"/>
      <c r="BY119" s="886"/>
      <c r="BZ119" s="886"/>
      <c r="CA119" s="886">
        <v>13578127</v>
      </c>
      <c r="CB119" s="886"/>
      <c r="CC119" s="886"/>
      <c r="CD119" s="886"/>
      <c r="CE119" s="886"/>
      <c r="CF119" s="784"/>
      <c r="CG119" s="785"/>
      <c r="CH119" s="785"/>
      <c r="CI119" s="785"/>
      <c r="CJ119" s="875"/>
      <c r="CK119" s="973"/>
      <c r="CL119" s="861"/>
      <c r="CM119" s="879" t="s">
        <v>465</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t="s">
        <v>434</v>
      </c>
      <c r="DH119" s="801"/>
      <c r="DI119" s="801"/>
      <c r="DJ119" s="801"/>
      <c r="DK119" s="802"/>
      <c r="DL119" s="803" t="s">
        <v>434</v>
      </c>
      <c r="DM119" s="801"/>
      <c r="DN119" s="801"/>
      <c r="DO119" s="801"/>
      <c r="DP119" s="802"/>
      <c r="DQ119" s="803" t="s">
        <v>437</v>
      </c>
      <c r="DR119" s="801"/>
      <c r="DS119" s="801"/>
      <c r="DT119" s="801"/>
      <c r="DU119" s="802"/>
      <c r="DV119" s="889" t="s">
        <v>128</v>
      </c>
      <c r="DW119" s="890"/>
      <c r="DX119" s="890"/>
      <c r="DY119" s="890"/>
      <c r="DZ119" s="891"/>
    </row>
    <row r="120" spans="1:130" s="244" customFormat="1" ht="26.25" customHeight="1" x14ac:dyDescent="0.15">
      <c r="A120" s="858"/>
      <c r="B120" s="859"/>
      <c r="C120" s="862" t="s">
        <v>439</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128</v>
      </c>
      <c r="AB120" s="818"/>
      <c r="AC120" s="818"/>
      <c r="AD120" s="818"/>
      <c r="AE120" s="819"/>
      <c r="AF120" s="820" t="s">
        <v>128</v>
      </c>
      <c r="AG120" s="818"/>
      <c r="AH120" s="818"/>
      <c r="AI120" s="818"/>
      <c r="AJ120" s="819"/>
      <c r="AK120" s="820" t="s">
        <v>390</v>
      </c>
      <c r="AL120" s="818"/>
      <c r="AM120" s="818"/>
      <c r="AN120" s="818"/>
      <c r="AO120" s="819"/>
      <c r="AP120" s="865" t="s">
        <v>437</v>
      </c>
      <c r="AQ120" s="866"/>
      <c r="AR120" s="866"/>
      <c r="AS120" s="866"/>
      <c r="AT120" s="867"/>
      <c r="AU120" s="924" t="s">
        <v>466</v>
      </c>
      <c r="AV120" s="925"/>
      <c r="AW120" s="925"/>
      <c r="AX120" s="925"/>
      <c r="AY120" s="926"/>
      <c r="AZ120" s="901" t="s">
        <v>467</v>
      </c>
      <c r="BA120" s="846"/>
      <c r="BB120" s="846"/>
      <c r="BC120" s="846"/>
      <c r="BD120" s="846"/>
      <c r="BE120" s="846"/>
      <c r="BF120" s="846"/>
      <c r="BG120" s="846"/>
      <c r="BH120" s="846"/>
      <c r="BI120" s="846"/>
      <c r="BJ120" s="846"/>
      <c r="BK120" s="846"/>
      <c r="BL120" s="846"/>
      <c r="BM120" s="846"/>
      <c r="BN120" s="846"/>
      <c r="BO120" s="846"/>
      <c r="BP120" s="847"/>
      <c r="BQ120" s="902">
        <v>2799502</v>
      </c>
      <c r="BR120" s="883"/>
      <c r="BS120" s="883"/>
      <c r="BT120" s="883"/>
      <c r="BU120" s="883"/>
      <c r="BV120" s="883">
        <v>2185437</v>
      </c>
      <c r="BW120" s="883"/>
      <c r="BX120" s="883"/>
      <c r="BY120" s="883"/>
      <c r="BZ120" s="883"/>
      <c r="CA120" s="883">
        <v>1834152</v>
      </c>
      <c r="CB120" s="883"/>
      <c r="CC120" s="883"/>
      <c r="CD120" s="883"/>
      <c r="CE120" s="883"/>
      <c r="CF120" s="907">
        <v>42.4</v>
      </c>
      <c r="CG120" s="908"/>
      <c r="CH120" s="908"/>
      <c r="CI120" s="908"/>
      <c r="CJ120" s="908"/>
      <c r="CK120" s="909" t="s">
        <v>468</v>
      </c>
      <c r="CL120" s="893"/>
      <c r="CM120" s="893"/>
      <c r="CN120" s="893"/>
      <c r="CO120" s="894"/>
      <c r="CP120" s="913" t="s">
        <v>469</v>
      </c>
      <c r="CQ120" s="914"/>
      <c r="CR120" s="914"/>
      <c r="CS120" s="914"/>
      <c r="CT120" s="914"/>
      <c r="CU120" s="914"/>
      <c r="CV120" s="914"/>
      <c r="CW120" s="914"/>
      <c r="CX120" s="914"/>
      <c r="CY120" s="914"/>
      <c r="CZ120" s="914"/>
      <c r="DA120" s="914"/>
      <c r="DB120" s="914"/>
      <c r="DC120" s="914"/>
      <c r="DD120" s="914"/>
      <c r="DE120" s="914"/>
      <c r="DF120" s="915"/>
      <c r="DG120" s="902" t="s">
        <v>128</v>
      </c>
      <c r="DH120" s="883"/>
      <c r="DI120" s="883"/>
      <c r="DJ120" s="883"/>
      <c r="DK120" s="883"/>
      <c r="DL120" s="883" t="s">
        <v>437</v>
      </c>
      <c r="DM120" s="883"/>
      <c r="DN120" s="883"/>
      <c r="DO120" s="883"/>
      <c r="DP120" s="883"/>
      <c r="DQ120" s="883">
        <v>2675478</v>
      </c>
      <c r="DR120" s="883"/>
      <c r="DS120" s="883"/>
      <c r="DT120" s="883"/>
      <c r="DU120" s="883"/>
      <c r="DV120" s="884">
        <v>61.8</v>
      </c>
      <c r="DW120" s="884"/>
      <c r="DX120" s="884"/>
      <c r="DY120" s="884"/>
      <c r="DZ120" s="885"/>
    </row>
    <row r="121" spans="1:130" s="244" customFormat="1" ht="26.25" customHeight="1" x14ac:dyDescent="0.15">
      <c r="A121" s="858"/>
      <c r="B121" s="859"/>
      <c r="C121" s="904" t="s">
        <v>470</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437</v>
      </c>
      <c r="AB121" s="818"/>
      <c r="AC121" s="818"/>
      <c r="AD121" s="818"/>
      <c r="AE121" s="819"/>
      <c r="AF121" s="820" t="s">
        <v>434</v>
      </c>
      <c r="AG121" s="818"/>
      <c r="AH121" s="818"/>
      <c r="AI121" s="818"/>
      <c r="AJ121" s="819"/>
      <c r="AK121" s="820" t="s">
        <v>128</v>
      </c>
      <c r="AL121" s="818"/>
      <c r="AM121" s="818"/>
      <c r="AN121" s="818"/>
      <c r="AO121" s="819"/>
      <c r="AP121" s="865" t="s">
        <v>128</v>
      </c>
      <c r="AQ121" s="866"/>
      <c r="AR121" s="866"/>
      <c r="AS121" s="866"/>
      <c r="AT121" s="867"/>
      <c r="AU121" s="927"/>
      <c r="AV121" s="928"/>
      <c r="AW121" s="928"/>
      <c r="AX121" s="928"/>
      <c r="AY121" s="929"/>
      <c r="AZ121" s="853" t="s">
        <v>471</v>
      </c>
      <c r="BA121" s="788"/>
      <c r="BB121" s="788"/>
      <c r="BC121" s="788"/>
      <c r="BD121" s="788"/>
      <c r="BE121" s="788"/>
      <c r="BF121" s="788"/>
      <c r="BG121" s="788"/>
      <c r="BH121" s="788"/>
      <c r="BI121" s="788"/>
      <c r="BJ121" s="788"/>
      <c r="BK121" s="788"/>
      <c r="BL121" s="788"/>
      <c r="BM121" s="788"/>
      <c r="BN121" s="788"/>
      <c r="BO121" s="788"/>
      <c r="BP121" s="789"/>
      <c r="BQ121" s="854">
        <v>1621004</v>
      </c>
      <c r="BR121" s="855"/>
      <c r="BS121" s="855"/>
      <c r="BT121" s="855"/>
      <c r="BU121" s="855"/>
      <c r="BV121" s="855">
        <v>1499608</v>
      </c>
      <c r="BW121" s="855"/>
      <c r="BX121" s="855"/>
      <c r="BY121" s="855"/>
      <c r="BZ121" s="855"/>
      <c r="CA121" s="855">
        <v>1814464</v>
      </c>
      <c r="CB121" s="855"/>
      <c r="CC121" s="855"/>
      <c r="CD121" s="855"/>
      <c r="CE121" s="855"/>
      <c r="CF121" s="916">
        <v>41.9</v>
      </c>
      <c r="CG121" s="917"/>
      <c r="CH121" s="917"/>
      <c r="CI121" s="917"/>
      <c r="CJ121" s="917"/>
      <c r="CK121" s="910"/>
      <c r="CL121" s="896"/>
      <c r="CM121" s="896"/>
      <c r="CN121" s="896"/>
      <c r="CO121" s="897"/>
      <c r="CP121" s="876" t="s">
        <v>472</v>
      </c>
      <c r="CQ121" s="877"/>
      <c r="CR121" s="877"/>
      <c r="CS121" s="877"/>
      <c r="CT121" s="877"/>
      <c r="CU121" s="877"/>
      <c r="CV121" s="877"/>
      <c r="CW121" s="877"/>
      <c r="CX121" s="877"/>
      <c r="CY121" s="877"/>
      <c r="CZ121" s="877"/>
      <c r="DA121" s="877"/>
      <c r="DB121" s="877"/>
      <c r="DC121" s="877"/>
      <c r="DD121" s="877"/>
      <c r="DE121" s="877"/>
      <c r="DF121" s="878"/>
      <c r="DG121" s="854" t="s">
        <v>437</v>
      </c>
      <c r="DH121" s="855"/>
      <c r="DI121" s="855"/>
      <c r="DJ121" s="855"/>
      <c r="DK121" s="855"/>
      <c r="DL121" s="855" t="s">
        <v>445</v>
      </c>
      <c r="DM121" s="855"/>
      <c r="DN121" s="855"/>
      <c r="DO121" s="855"/>
      <c r="DP121" s="855"/>
      <c r="DQ121" s="855" t="s">
        <v>437</v>
      </c>
      <c r="DR121" s="855"/>
      <c r="DS121" s="855"/>
      <c r="DT121" s="855"/>
      <c r="DU121" s="855"/>
      <c r="DV121" s="832" t="s">
        <v>437</v>
      </c>
      <c r="DW121" s="832"/>
      <c r="DX121" s="832"/>
      <c r="DY121" s="832"/>
      <c r="DZ121" s="833"/>
    </row>
    <row r="122" spans="1:130" s="244" customFormat="1" ht="26.25" customHeight="1" x14ac:dyDescent="0.15">
      <c r="A122" s="858"/>
      <c r="B122" s="859"/>
      <c r="C122" s="862" t="s">
        <v>451</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128</v>
      </c>
      <c r="AB122" s="818"/>
      <c r="AC122" s="818"/>
      <c r="AD122" s="818"/>
      <c r="AE122" s="819"/>
      <c r="AF122" s="820" t="s">
        <v>434</v>
      </c>
      <c r="AG122" s="818"/>
      <c r="AH122" s="818"/>
      <c r="AI122" s="818"/>
      <c r="AJ122" s="819"/>
      <c r="AK122" s="820" t="s">
        <v>434</v>
      </c>
      <c r="AL122" s="818"/>
      <c r="AM122" s="818"/>
      <c r="AN122" s="818"/>
      <c r="AO122" s="819"/>
      <c r="AP122" s="865" t="s">
        <v>434</v>
      </c>
      <c r="AQ122" s="866"/>
      <c r="AR122" s="866"/>
      <c r="AS122" s="866"/>
      <c r="AT122" s="867"/>
      <c r="AU122" s="927"/>
      <c r="AV122" s="928"/>
      <c r="AW122" s="928"/>
      <c r="AX122" s="928"/>
      <c r="AY122" s="929"/>
      <c r="AZ122" s="920" t="s">
        <v>473</v>
      </c>
      <c r="BA122" s="921"/>
      <c r="BB122" s="921"/>
      <c r="BC122" s="921"/>
      <c r="BD122" s="921"/>
      <c r="BE122" s="921"/>
      <c r="BF122" s="921"/>
      <c r="BG122" s="921"/>
      <c r="BH122" s="921"/>
      <c r="BI122" s="921"/>
      <c r="BJ122" s="921"/>
      <c r="BK122" s="921"/>
      <c r="BL122" s="921"/>
      <c r="BM122" s="921"/>
      <c r="BN122" s="921"/>
      <c r="BO122" s="921"/>
      <c r="BP122" s="922"/>
      <c r="BQ122" s="923">
        <v>6673333</v>
      </c>
      <c r="BR122" s="886"/>
      <c r="BS122" s="886"/>
      <c r="BT122" s="886"/>
      <c r="BU122" s="886"/>
      <c r="BV122" s="886">
        <v>6210709</v>
      </c>
      <c r="BW122" s="886"/>
      <c r="BX122" s="886"/>
      <c r="BY122" s="886"/>
      <c r="BZ122" s="886"/>
      <c r="CA122" s="886">
        <v>8185576</v>
      </c>
      <c r="CB122" s="886"/>
      <c r="CC122" s="886"/>
      <c r="CD122" s="886"/>
      <c r="CE122" s="886"/>
      <c r="CF122" s="887">
        <v>189.2</v>
      </c>
      <c r="CG122" s="888"/>
      <c r="CH122" s="888"/>
      <c r="CI122" s="888"/>
      <c r="CJ122" s="888"/>
      <c r="CK122" s="910"/>
      <c r="CL122" s="896"/>
      <c r="CM122" s="896"/>
      <c r="CN122" s="896"/>
      <c r="CO122" s="897"/>
      <c r="CP122" s="876"/>
      <c r="CQ122" s="877"/>
      <c r="CR122" s="877"/>
      <c r="CS122" s="877"/>
      <c r="CT122" s="877"/>
      <c r="CU122" s="877"/>
      <c r="CV122" s="877"/>
      <c r="CW122" s="877"/>
      <c r="CX122" s="877"/>
      <c r="CY122" s="877"/>
      <c r="CZ122" s="877"/>
      <c r="DA122" s="877"/>
      <c r="DB122" s="877"/>
      <c r="DC122" s="877"/>
      <c r="DD122" s="877"/>
      <c r="DE122" s="877"/>
      <c r="DF122" s="878"/>
      <c r="DG122" s="854"/>
      <c r="DH122" s="855"/>
      <c r="DI122" s="855"/>
      <c r="DJ122" s="855"/>
      <c r="DK122" s="855"/>
      <c r="DL122" s="855"/>
      <c r="DM122" s="855"/>
      <c r="DN122" s="855"/>
      <c r="DO122" s="855"/>
      <c r="DP122" s="855"/>
      <c r="DQ122" s="855"/>
      <c r="DR122" s="855"/>
      <c r="DS122" s="855"/>
      <c r="DT122" s="855"/>
      <c r="DU122" s="855"/>
      <c r="DV122" s="832"/>
      <c r="DW122" s="832"/>
      <c r="DX122" s="832"/>
      <c r="DY122" s="832"/>
      <c r="DZ122" s="833"/>
    </row>
    <row r="123" spans="1:130" s="244" customFormat="1" ht="26.25" customHeight="1" x14ac:dyDescent="0.15">
      <c r="A123" s="858"/>
      <c r="B123" s="859"/>
      <c r="C123" s="862" t="s">
        <v>458</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128</v>
      </c>
      <c r="AB123" s="818"/>
      <c r="AC123" s="818"/>
      <c r="AD123" s="818"/>
      <c r="AE123" s="819"/>
      <c r="AF123" s="820" t="s">
        <v>434</v>
      </c>
      <c r="AG123" s="818"/>
      <c r="AH123" s="818"/>
      <c r="AI123" s="818"/>
      <c r="AJ123" s="819"/>
      <c r="AK123" s="820" t="s">
        <v>453</v>
      </c>
      <c r="AL123" s="818"/>
      <c r="AM123" s="818"/>
      <c r="AN123" s="818"/>
      <c r="AO123" s="819"/>
      <c r="AP123" s="865" t="s">
        <v>434</v>
      </c>
      <c r="AQ123" s="866"/>
      <c r="AR123" s="866"/>
      <c r="AS123" s="866"/>
      <c r="AT123" s="867"/>
      <c r="AU123" s="930"/>
      <c r="AV123" s="931"/>
      <c r="AW123" s="931"/>
      <c r="AX123" s="931"/>
      <c r="AY123" s="931"/>
      <c r="AZ123" s="275" t="s">
        <v>187</v>
      </c>
      <c r="BA123" s="275"/>
      <c r="BB123" s="275"/>
      <c r="BC123" s="275"/>
      <c r="BD123" s="275"/>
      <c r="BE123" s="275"/>
      <c r="BF123" s="275"/>
      <c r="BG123" s="275"/>
      <c r="BH123" s="275"/>
      <c r="BI123" s="275"/>
      <c r="BJ123" s="275"/>
      <c r="BK123" s="275"/>
      <c r="BL123" s="275"/>
      <c r="BM123" s="275"/>
      <c r="BN123" s="275"/>
      <c r="BO123" s="918" t="s">
        <v>474</v>
      </c>
      <c r="BP123" s="919"/>
      <c r="BQ123" s="873">
        <v>11093839</v>
      </c>
      <c r="BR123" s="874"/>
      <c r="BS123" s="874"/>
      <c r="BT123" s="874"/>
      <c r="BU123" s="874"/>
      <c r="BV123" s="874">
        <v>9895754</v>
      </c>
      <c r="BW123" s="874"/>
      <c r="BX123" s="874"/>
      <c r="BY123" s="874"/>
      <c r="BZ123" s="874"/>
      <c r="CA123" s="874">
        <v>11834192</v>
      </c>
      <c r="CB123" s="874"/>
      <c r="CC123" s="874"/>
      <c r="CD123" s="874"/>
      <c r="CE123" s="874"/>
      <c r="CF123" s="784"/>
      <c r="CG123" s="785"/>
      <c r="CH123" s="785"/>
      <c r="CI123" s="785"/>
      <c r="CJ123" s="875"/>
      <c r="CK123" s="910"/>
      <c r="CL123" s="896"/>
      <c r="CM123" s="896"/>
      <c r="CN123" s="896"/>
      <c r="CO123" s="897"/>
      <c r="CP123" s="876"/>
      <c r="CQ123" s="877"/>
      <c r="CR123" s="877"/>
      <c r="CS123" s="877"/>
      <c r="CT123" s="877"/>
      <c r="CU123" s="877"/>
      <c r="CV123" s="877"/>
      <c r="CW123" s="877"/>
      <c r="CX123" s="877"/>
      <c r="CY123" s="877"/>
      <c r="CZ123" s="877"/>
      <c r="DA123" s="877"/>
      <c r="DB123" s="877"/>
      <c r="DC123" s="877"/>
      <c r="DD123" s="877"/>
      <c r="DE123" s="877"/>
      <c r="DF123" s="878"/>
      <c r="DG123" s="817"/>
      <c r="DH123" s="818"/>
      <c r="DI123" s="818"/>
      <c r="DJ123" s="818"/>
      <c r="DK123" s="819"/>
      <c r="DL123" s="820"/>
      <c r="DM123" s="818"/>
      <c r="DN123" s="818"/>
      <c r="DO123" s="818"/>
      <c r="DP123" s="819"/>
      <c r="DQ123" s="820"/>
      <c r="DR123" s="818"/>
      <c r="DS123" s="818"/>
      <c r="DT123" s="818"/>
      <c r="DU123" s="819"/>
      <c r="DV123" s="865"/>
      <c r="DW123" s="866"/>
      <c r="DX123" s="866"/>
      <c r="DY123" s="866"/>
      <c r="DZ123" s="867"/>
    </row>
    <row r="124" spans="1:130" s="244" customFormat="1" ht="26.25" customHeight="1" thickBot="1" x14ac:dyDescent="0.2">
      <c r="A124" s="858"/>
      <c r="B124" s="859"/>
      <c r="C124" s="862" t="s">
        <v>461</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445</v>
      </c>
      <c r="AB124" s="818"/>
      <c r="AC124" s="818"/>
      <c r="AD124" s="818"/>
      <c r="AE124" s="819"/>
      <c r="AF124" s="820" t="s">
        <v>438</v>
      </c>
      <c r="AG124" s="818"/>
      <c r="AH124" s="818"/>
      <c r="AI124" s="818"/>
      <c r="AJ124" s="819"/>
      <c r="AK124" s="820" t="s">
        <v>434</v>
      </c>
      <c r="AL124" s="818"/>
      <c r="AM124" s="818"/>
      <c r="AN124" s="818"/>
      <c r="AO124" s="819"/>
      <c r="AP124" s="865" t="s">
        <v>434</v>
      </c>
      <c r="AQ124" s="866"/>
      <c r="AR124" s="866"/>
      <c r="AS124" s="866"/>
      <c r="AT124" s="867"/>
      <c r="AU124" s="868" t="s">
        <v>475</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434</v>
      </c>
      <c r="BR124" s="872"/>
      <c r="BS124" s="872"/>
      <c r="BT124" s="872"/>
      <c r="BU124" s="872"/>
      <c r="BV124" s="872">
        <v>19.399999999999999</v>
      </c>
      <c r="BW124" s="872"/>
      <c r="BX124" s="872"/>
      <c r="BY124" s="872"/>
      <c r="BZ124" s="872"/>
      <c r="CA124" s="872">
        <v>40.299999999999997</v>
      </c>
      <c r="CB124" s="872"/>
      <c r="CC124" s="872"/>
      <c r="CD124" s="872"/>
      <c r="CE124" s="872"/>
      <c r="CF124" s="762"/>
      <c r="CG124" s="763"/>
      <c r="CH124" s="763"/>
      <c r="CI124" s="763"/>
      <c r="CJ124" s="903"/>
      <c r="CK124" s="911"/>
      <c r="CL124" s="911"/>
      <c r="CM124" s="911"/>
      <c r="CN124" s="911"/>
      <c r="CO124" s="912"/>
      <c r="CP124" s="876" t="s">
        <v>476</v>
      </c>
      <c r="CQ124" s="877"/>
      <c r="CR124" s="877"/>
      <c r="CS124" s="877"/>
      <c r="CT124" s="877"/>
      <c r="CU124" s="877"/>
      <c r="CV124" s="877"/>
      <c r="CW124" s="877"/>
      <c r="CX124" s="877"/>
      <c r="CY124" s="877"/>
      <c r="CZ124" s="877"/>
      <c r="DA124" s="877"/>
      <c r="DB124" s="877"/>
      <c r="DC124" s="877"/>
      <c r="DD124" s="877"/>
      <c r="DE124" s="877"/>
      <c r="DF124" s="878"/>
      <c r="DG124" s="800">
        <v>2339067</v>
      </c>
      <c r="DH124" s="801"/>
      <c r="DI124" s="801"/>
      <c r="DJ124" s="801"/>
      <c r="DK124" s="802"/>
      <c r="DL124" s="803">
        <v>2325979</v>
      </c>
      <c r="DM124" s="801"/>
      <c r="DN124" s="801"/>
      <c r="DO124" s="801"/>
      <c r="DP124" s="802"/>
      <c r="DQ124" s="803" t="s">
        <v>445</v>
      </c>
      <c r="DR124" s="801"/>
      <c r="DS124" s="801"/>
      <c r="DT124" s="801"/>
      <c r="DU124" s="802"/>
      <c r="DV124" s="889" t="s">
        <v>438</v>
      </c>
      <c r="DW124" s="890"/>
      <c r="DX124" s="890"/>
      <c r="DY124" s="890"/>
      <c r="DZ124" s="891"/>
    </row>
    <row r="125" spans="1:130" s="244" customFormat="1" ht="26.25" customHeight="1" x14ac:dyDescent="0.15">
      <c r="A125" s="858"/>
      <c r="B125" s="859"/>
      <c r="C125" s="862" t="s">
        <v>463</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438</v>
      </c>
      <c r="AB125" s="818"/>
      <c r="AC125" s="818"/>
      <c r="AD125" s="818"/>
      <c r="AE125" s="819"/>
      <c r="AF125" s="820" t="s">
        <v>438</v>
      </c>
      <c r="AG125" s="818"/>
      <c r="AH125" s="818"/>
      <c r="AI125" s="818"/>
      <c r="AJ125" s="819"/>
      <c r="AK125" s="820" t="s">
        <v>434</v>
      </c>
      <c r="AL125" s="818"/>
      <c r="AM125" s="818"/>
      <c r="AN125" s="818"/>
      <c r="AO125" s="819"/>
      <c r="AP125" s="865" t="s">
        <v>438</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477</v>
      </c>
      <c r="CL125" s="893"/>
      <c r="CM125" s="893"/>
      <c r="CN125" s="893"/>
      <c r="CO125" s="894"/>
      <c r="CP125" s="901" t="s">
        <v>478</v>
      </c>
      <c r="CQ125" s="846"/>
      <c r="CR125" s="846"/>
      <c r="CS125" s="846"/>
      <c r="CT125" s="846"/>
      <c r="CU125" s="846"/>
      <c r="CV125" s="846"/>
      <c r="CW125" s="846"/>
      <c r="CX125" s="846"/>
      <c r="CY125" s="846"/>
      <c r="CZ125" s="846"/>
      <c r="DA125" s="846"/>
      <c r="DB125" s="846"/>
      <c r="DC125" s="846"/>
      <c r="DD125" s="846"/>
      <c r="DE125" s="846"/>
      <c r="DF125" s="847"/>
      <c r="DG125" s="902" t="s">
        <v>438</v>
      </c>
      <c r="DH125" s="883"/>
      <c r="DI125" s="883"/>
      <c r="DJ125" s="883"/>
      <c r="DK125" s="883"/>
      <c r="DL125" s="883" t="s">
        <v>438</v>
      </c>
      <c r="DM125" s="883"/>
      <c r="DN125" s="883"/>
      <c r="DO125" s="883"/>
      <c r="DP125" s="883"/>
      <c r="DQ125" s="883" t="s">
        <v>438</v>
      </c>
      <c r="DR125" s="883"/>
      <c r="DS125" s="883"/>
      <c r="DT125" s="883"/>
      <c r="DU125" s="883"/>
      <c r="DV125" s="884" t="s">
        <v>438</v>
      </c>
      <c r="DW125" s="884"/>
      <c r="DX125" s="884"/>
      <c r="DY125" s="884"/>
      <c r="DZ125" s="885"/>
    </row>
    <row r="126" spans="1:130" s="244" customFormat="1" ht="26.25" customHeight="1" thickBot="1" x14ac:dyDescent="0.2">
      <c r="A126" s="858"/>
      <c r="B126" s="859"/>
      <c r="C126" s="862" t="s">
        <v>465</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453</v>
      </c>
      <c r="AB126" s="818"/>
      <c r="AC126" s="818"/>
      <c r="AD126" s="818"/>
      <c r="AE126" s="819"/>
      <c r="AF126" s="820" t="s">
        <v>438</v>
      </c>
      <c r="AG126" s="818"/>
      <c r="AH126" s="818"/>
      <c r="AI126" s="818"/>
      <c r="AJ126" s="819"/>
      <c r="AK126" s="820" t="s">
        <v>438</v>
      </c>
      <c r="AL126" s="818"/>
      <c r="AM126" s="818"/>
      <c r="AN126" s="818"/>
      <c r="AO126" s="819"/>
      <c r="AP126" s="865" t="s">
        <v>438</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479</v>
      </c>
      <c r="CQ126" s="788"/>
      <c r="CR126" s="788"/>
      <c r="CS126" s="788"/>
      <c r="CT126" s="788"/>
      <c r="CU126" s="788"/>
      <c r="CV126" s="788"/>
      <c r="CW126" s="788"/>
      <c r="CX126" s="788"/>
      <c r="CY126" s="788"/>
      <c r="CZ126" s="788"/>
      <c r="DA126" s="788"/>
      <c r="DB126" s="788"/>
      <c r="DC126" s="788"/>
      <c r="DD126" s="788"/>
      <c r="DE126" s="788"/>
      <c r="DF126" s="789"/>
      <c r="DG126" s="854" t="s">
        <v>434</v>
      </c>
      <c r="DH126" s="855"/>
      <c r="DI126" s="855"/>
      <c r="DJ126" s="855"/>
      <c r="DK126" s="855"/>
      <c r="DL126" s="855" t="s">
        <v>438</v>
      </c>
      <c r="DM126" s="855"/>
      <c r="DN126" s="855"/>
      <c r="DO126" s="855"/>
      <c r="DP126" s="855"/>
      <c r="DQ126" s="855" t="s">
        <v>453</v>
      </c>
      <c r="DR126" s="855"/>
      <c r="DS126" s="855"/>
      <c r="DT126" s="855"/>
      <c r="DU126" s="855"/>
      <c r="DV126" s="832" t="s">
        <v>453</v>
      </c>
      <c r="DW126" s="832"/>
      <c r="DX126" s="832"/>
      <c r="DY126" s="832"/>
      <c r="DZ126" s="833"/>
    </row>
    <row r="127" spans="1:130" s="244" customFormat="1" ht="26.25" customHeight="1" x14ac:dyDescent="0.15">
      <c r="A127" s="860"/>
      <c r="B127" s="861"/>
      <c r="C127" s="879" t="s">
        <v>480</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t="s">
        <v>434</v>
      </c>
      <c r="AB127" s="818"/>
      <c r="AC127" s="818"/>
      <c r="AD127" s="818"/>
      <c r="AE127" s="819"/>
      <c r="AF127" s="820" t="s">
        <v>438</v>
      </c>
      <c r="AG127" s="818"/>
      <c r="AH127" s="818"/>
      <c r="AI127" s="818"/>
      <c r="AJ127" s="819"/>
      <c r="AK127" s="820" t="s">
        <v>438</v>
      </c>
      <c r="AL127" s="818"/>
      <c r="AM127" s="818"/>
      <c r="AN127" s="818"/>
      <c r="AO127" s="819"/>
      <c r="AP127" s="865" t="s">
        <v>434</v>
      </c>
      <c r="AQ127" s="866"/>
      <c r="AR127" s="866"/>
      <c r="AS127" s="866"/>
      <c r="AT127" s="867"/>
      <c r="AU127" s="280"/>
      <c r="AV127" s="280"/>
      <c r="AW127" s="280"/>
      <c r="AX127" s="882" t="s">
        <v>481</v>
      </c>
      <c r="AY127" s="850"/>
      <c r="AZ127" s="850"/>
      <c r="BA127" s="850"/>
      <c r="BB127" s="850"/>
      <c r="BC127" s="850"/>
      <c r="BD127" s="850"/>
      <c r="BE127" s="851"/>
      <c r="BF127" s="849" t="s">
        <v>482</v>
      </c>
      <c r="BG127" s="850"/>
      <c r="BH127" s="850"/>
      <c r="BI127" s="850"/>
      <c r="BJ127" s="850"/>
      <c r="BK127" s="850"/>
      <c r="BL127" s="851"/>
      <c r="BM127" s="849" t="s">
        <v>483</v>
      </c>
      <c r="BN127" s="850"/>
      <c r="BO127" s="850"/>
      <c r="BP127" s="850"/>
      <c r="BQ127" s="850"/>
      <c r="BR127" s="850"/>
      <c r="BS127" s="851"/>
      <c r="BT127" s="849" t="s">
        <v>484</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485</v>
      </c>
      <c r="CQ127" s="788"/>
      <c r="CR127" s="788"/>
      <c r="CS127" s="788"/>
      <c r="CT127" s="788"/>
      <c r="CU127" s="788"/>
      <c r="CV127" s="788"/>
      <c r="CW127" s="788"/>
      <c r="CX127" s="788"/>
      <c r="CY127" s="788"/>
      <c r="CZ127" s="788"/>
      <c r="DA127" s="788"/>
      <c r="DB127" s="788"/>
      <c r="DC127" s="788"/>
      <c r="DD127" s="788"/>
      <c r="DE127" s="788"/>
      <c r="DF127" s="789"/>
      <c r="DG127" s="854" t="s">
        <v>434</v>
      </c>
      <c r="DH127" s="855"/>
      <c r="DI127" s="855"/>
      <c r="DJ127" s="855"/>
      <c r="DK127" s="855"/>
      <c r="DL127" s="855" t="s">
        <v>434</v>
      </c>
      <c r="DM127" s="855"/>
      <c r="DN127" s="855"/>
      <c r="DO127" s="855"/>
      <c r="DP127" s="855"/>
      <c r="DQ127" s="855" t="s">
        <v>434</v>
      </c>
      <c r="DR127" s="855"/>
      <c r="DS127" s="855"/>
      <c r="DT127" s="855"/>
      <c r="DU127" s="855"/>
      <c r="DV127" s="832" t="s">
        <v>438</v>
      </c>
      <c r="DW127" s="832"/>
      <c r="DX127" s="832"/>
      <c r="DY127" s="832"/>
      <c r="DZ127" s="833"/>
    </row>
    <row r="128" spans="1:130" s="244" customFormat="1" ht="26.25" customHeight="1" thickBot="1" x14ac:dyDescent="0.2">
      <c r="A128" s="834" t="s">
        <v>486</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487</v>
      </c>
      <c r="X128" s="836"/>
      <c r="Y128" s="836"/>
      <c r="Z128" s="837"/>
      <c r="AA128" s="838">
        <v>185526</v>
      </c>
      <c r="AB128" s="839"/>
      <c r="AC128" s="839"/>
      <c r="AD128" s="839"/>
      <c r="AE128" s="840"/>
      <c r="AF128" s="841">
        <v>195864</v>
      </c>
      <c r="AG128" s="839"/>
      <c r="AH128" s="839"/>
      <c r="AI128" s="839"/>
      <c r="AJ128" s="840"/>
      <c r="AK128" s="841">
        <v>169469</v>
      </c>
      <c r="AL128" s="839"/>
      <c r="AM128" s="839"/>
      <c r="AN128" s="839"/>
      <c r="AO128" s="840"/>
      <c r="AP128" s="842"/>
      <c r="AQ128" s="843"/>
      <c r="AR128" s="843"/>
      <c r="AS128" s="843"/>
      <c r="AT128" s="844"/>
      <c r="AU128" s="280"/>
      <c r="AV128" s="280"/>
      <c r="AW128" s="280"/>
      <c r="AX128" s="845" t="s">
        <v>488</v>
      </c>
      <c r="AY128" s="846"/>
      <c r="AZ128" s="846"/>
      <c r="BA128" s="846"/>
      <c r="BB128" s="846"/>
      <c r="BC128" s="846"/>
      <c r="BD128" s="846"/>
      <c r="BE128" s="847"/>
      <c r="BF128" s="824" t="s">
        <v>128</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489</v>
      </c>
      <c r="CQ128" s="766"/>
      <c r="CR128" s="766"/>
      <c r="CS128" s="766"/>
      <c r="CT128" s="766"/>
      <c r="CU128" s="766"/>
      <c r="CV128" s="766"/>
      <c r="CW128" s="766"/>
      <c r="CX128" s="766"/>
      <c r="CY128" s="766"/>
      <c r="CZ128" s="766"/>
      <c r="DA128" s="766"/>
      <c r="DB128" s="766"/>
      <c r="DC128" s="766"/>
      <c r="DD128" s="766"/>
      <c r="DE128" s="766"/>
      <c r="DF128" s="767"/>
      <c r="DG128" s="828">
        <v>895666</v>
      </c>
      <c r="DH128" s="829"/>
      <c r="DI128" s="829"/>
      <c r="DJ128" s="829"/>
      <c r="DK128" s="829"/>
      <c r="DL128" s="829" t="s">
        <v>128</v>
      </c>
      <c r="DM128" s="829"/>
      <c r="DN128" s="829"/>
      <c r="DO128" s="829"/>
      <c r="DP128" s="829"/>
      <c r="DQ128" s="829" t="s">
        <v>490</v>
      </c>
      <c r="DR128" s="829"/>
      <c r="DS128" s="829"/>
      <c r="DT128" s="829"/>
      <c r="DU128" s="829"/>
      <c r="DV128" s="830" t="s">
        <v>128</v>
      </c>
      <c r="DW128" s="830"/>
      <c r="DX128" s="830"/>
      <c r="DY128" s="830"/>
      <c r="DZ128" s="831"/>
    </row>
    <row r="129" spans="1:131" s="244" customFormat="1" ht="26.25" customHeight="1" x14ac:dyDescent="0.15">
      <c r="A129" s="812" t="s">
        <v>108</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491</v>
      </c>
      <c r="X129" s="815"/>
      <c r="Y129" s="815"/>
      <c r="Z129" s="816"/>
      <c r="AA129" s="817">
        <v>4818238</v>
      </c>
      <c r="AB129" s="818"/>
      <c r="AC129" s="818"/>
      <c r="AD129" s="818"/>
      <c r="AE129" s="819"/>
      <c r="AF129" s="820">
        <v>4896425</v>
      </c>
      <c r="AG129" s="818"/>
      <c r="AH129" s="818"/>
      <c r="AI129" s="818"/>
      <c r="AJ129" s="819"/>
      <c r="AK129" s="820">
        <v>4902059</v>
      </c>
      <c r="AL129" s="818"/>
      <c r="AM129" s="818"/>
      <c r="AN129" s="818"/>
      <c r="AO129" s="819"/>
      <c r="AP129" s="821"/>
      <c r="AQ129" s="822"/>
      <c r="AR129" s="822"/>
      <c r="AS129" s="822"/>
      <c r="AT129" s="823"/>
      <c r="AU129" s="282"/>
      <c r="AV129" s="282"/>
      <c r="AW129" s="282"/>
      <c r="AX129" s="787" t="s">
        <v>492</v>
      </c>
      <c r="AY129" s="788"/>
      <c r="AZ129" s="788"/>
      <c r="BA129" s="788"/>
      <c r="BB129" s="788"/>
      <c r="BC129" s="788"/>
      <c r="BD129" s="788"/>
      <c r="BE129" s="789"/>
      <c r="BF129" s="807" t="s">
        <v>128</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12" t="s">
        <v>493</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494</v>
      </c>
      <c r="X130" s="815"/>
      <c r="Y130" s="815"/>
      <c r="Z130" s="816"/>
      <c r="AA130" s="817">
        <v>546671</v>
      </c>
      <c r="AB130" s="818"/>
      <c r="AC130" s="818"/>
      <c r="AD130" s="818"/>
      <c r="AE130" s="819"/>
      <c r="AF130" s="820">
        <v>589239</v>
      </c>
      <c r="AG130" s="818"/>
      <c r="AH130" s="818"/>
      <c r="AI130" s="818"/>
      <c r="AJ130" s="819"/>
      <c r="AK130" s="820">
        <v>575212</v>
      </c>
      <c r="AL130" s="818"/>
      <c r="AM130" s="818"/>
      <c r="AN130" s="818"/>
      <c r="AO130" s="819"/>
      <c r="AP130" s="821"/>
      <c r="AQ130" s="822"/>
      <c r="AR130" s="822"/>
      <c r="AS130" s="822"/>
      <c r="AT130" s="823"/>
      <c r="AU130" s="282"/>
      <c r="AV130" s="282"/>
      <c r="AW130" s="282"/>
      <c r="AX130" s="787" t="s">
        <v>495</v>
      </c>
      <c r="AY130" s="788"/>
      <c r="AZ130" s="788"/>
      <c r="BA130" s="788"/>
      <c r="BB130" s="788"/>
      <c r="BC130" s="788"/>
      <c r="BD130" s="788"/>
      <c r="BE130" s="789"/>
      <c r="BF130" s="790">
        <v>0</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496</v>
      </c>
      <c r="X131" s="798"/>
      <c r="Y131" s="798"/>
      <c r="Z131" s="799"/>
      <c r="AA131" s="800">
        <v>4271567</v>
      </c>
      <c r="AB131" s="801"/>
      <c r="AC131" s="801"/>
      <c r="AD131" s="801"/>
      <c r="AE131" s="802"/>
      <c r="AF131" s="803">
        <v>4307186</v>
      </c>
      <c r="AG131" s="801"/>
      <c r="AH131" s="801"/>
      <c r="AI131" s="801"/>
      <c r="AJ131" s="802"/>
      <c r="AK131" s="803">
        <v>4326847</v>
      </c>
      <c r="AL131" s="801"/>
      <c r="AM131" s="801"/>
      <c r="AN131" s="801"/>
      <c r="AO131" s="802"/>
      <c r="AP131" s="804"/>
      <c r="AQ131" s="805"/>
      <c r="AR131" s="805"/>
      <c r="AS131" s="805"/>
      <c r="AT131" s="806"/>
      <c r="AU131" s="282"/>
      <c r="AV131" s="282"/>
      <c r="AW131" s="282"/>
      <c r="AX131" s="765" t="s">
        <v>497</v>
      </c>
      <c r="AY131" s="766"/>
      <c r="AZ131" s="766"/>
      <c r="BA131" s="766"/>
      <c r="BB131" s="766"/>
      <c r="BC131" s="766"/>
      <c r="BD131" s="766"/>
      <c r="BE131" s="767"/>
      <c r="BF131" s="768">
        <v>40.299999999999997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-0.114618359</v>
      </c>
      <c r="AB132" s="781"/>
      <c r="AC132" s="781"/>
      <c r="AD132" s="781"/>
      <c r="AE132" s="782"/>
      <c r="AF132" s="783">
        <v>-1.057860051</v>
      </c>
      <c r="AG132" s="781"/>
      <c r="AH132" s="781"/>
      <c r="AI132" s="781"/>
      <c r="AJ132" s="782"/>
      <c r="AK132" s="783">
        <v>1.1611457489999999</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-0.4</v>
      </c>
      <c r="AB133" s="760"/>
      <c r="AC133" s="760"/>
      <c r="AD133" s="760"/>
      <c r="AE133" s="761"/>
      <c r="AF133" s="759">
        <v>-0.7</v>
      </c>
      <c r="AG133" s="760"/>
      <c r="AH133" s="760"/>
      <c r="AI133" s="760"/>
      <c r="AJ133" s="761"/>
      <c r="AK133" s="759">
        <v>0</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hPg9rR7WcN4HG1tzFPN5mugm6e7ZkkaKoOop5Ou/R7/dZaRmT2JgC71xuSxel3geFYJyOI8HPrxQkG9xqLtwWg==" saltValue="NDVG0E+Gvtmf8kajgzEq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9"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501</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nv8q1DX4aSDK+68NAe26BaQmpdKiK7OKfKrugJU41ysUax5xLasTVSMWkBMfvQ6JG0YsSO1kq6oL/Cf+3nSiA==" saltValue="EkemPsQwhDivD52QsIqB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85"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KlqsO8cGB88YTXqDXGIM7/z2jCQS9BkSJLFdWpDxmX82hMHcfW4eKAgjeTTstvUB+pWX6wWOFJwvk/PQ+C0xA==" saltValue="JJpRwnCLBHuRHlQF00oo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X51"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504</v>
      </c>
      <c r="AP7" s="301"/>
      <c r="AQ7" s="302" t="s">
        <v>505</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506</v>
      </c>
      <c r="AQ8" s="308" t="s">
        <v>507</v>
      </c>
      <c r="AR8" s="309" t="s">
        <v>508</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509</v>
      </c>
      <c r="AL9" s="1187"/>
      <c r="AM9" s="1187"/>
      <c r="AN9" s="1188"/>
      <c r="AO9" s="310">
        <v>1527879</v>
      </c>
      <c r="AP9" s="310">
        <v>66171</v>
      </c>
      <c r="AQ9" s="311">
        <v>56489</v>
      </c>
      <c r="AR9" s="312">
        <v>17.100000000000001</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510</v>
      </c>
      <c r="AL10" s="1187"/>
      <c r="AM10" s="1187"/>
      <c r="AN10" s="1188"/>
      <c r="AO10" s="313">
        <v>35910</v>
      </c>
      <c r="AP10" s="313">
        <v>1555</v>
      </c>
      <c r="AQ10" s="314">
        <v>5759</v>
      </c>
      <c r="AR10" s="315">
        <v>-73</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511</v>
      </c>
      <c r="AL11" s="1187"/>
      <c r="AM11" s="1187"/>
      <c r="AN11" s="1188"/>
      <c r="AO11" s="313">
        <v>252525</v>
      </c>
      <c r="AP11" s="313">
        <v>10937</v>
      </c>
      <c r="AQ11" s="314">
        <v>8418</v>
      </c>
      <c r="AR11" s="315">
        <v>29.9</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512</v>
      </c>
      <c r="AL12" s="1187"/>
      <c r="AM12" s="1187"/>
      <c r="AN12" s="1188"/>
      <c r="AO12" s="313" t="s">
        <v>513</v>
      </c>
      <c r="AP12" s="313" t="s">
        <v>513</v>
      </c>
      <c r="AQ12" s="314">
        <v>199</v>
      </c>
      <c r="AR12" s="315" t="s">
        <v>513</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514</v>
      </c>
      <c r="AL13" s="1187"/>
      <c r="AM13" s="1187"/>
      <c r="AN13" s="1188"/>
      <c r="AO13" s="313" t="s">
        <v>513</v>
      </c>
      <c r="AP13" s="313" t="s">
        <v>513</v>
      </c>
      <c r="AQ13" s="314">
        <v>11</v>
      </c>
      <c r="AR13" s="315" t="s">
        <v>513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515</v>
      </c>
      <c r="AL14" s="1187"/>
      <c r="AM14" s="1187"/>
      <c r="AN14" s="1188"/>
      <c r="AO14" s="313">
        <v>59683</v>
      </c>
      <c r="AP14" s="313">
        <v>2585</v>
      </c>
      <c r="AQ14" s="314">
        <v>2749</v>
      </c>
      <c r="AR14" s="315">
        <v>-6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516</v>
      </c>
      <c r="AL15" s="1187"/>
      <c r="AM15" s="1187"/>
      <c r="AN15" s="1188"/>
      <c r="AO15" s="313" t="s">
        <v>513</v>
      </c>
      <c r="AP15" s="313" t="s">
        <v>513</v>
      </c>
      <c r="AQ15" s="314">
        <v>1213</v>
      </c>
      <c r="AR15" s="315" t="s">
        <v>513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517</v>
      </c>
      <c r="AL16" s="1190"/>
      <c r="AM16" s="1190"/>
      <c r="AN16" s="1191"/>
      <c r="AO16" s="313">
        <v>-130739</v>
      </c>
      <c r="AP16" s="313">
        <v>-5662</v>
      </c>
      <c r="AQ16" s="314">
        <v>-4842</v>
      </c>
      <c r="AR16" s="315">
        <v>16.899999999999999</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187</v>
      </c>
      <c r="AL17" s="1190"/>
      <c r="AM17" s="1190"/>
      <c r="AN17" s="1191"/>
      <c r="AO17" s="313">
        <v>1745258</v>
      </c>
      <c r="AP17" s="313">
        <v>75585</v>
      </c>
      <c r="AQ17" s="314">
        <v>69997</v>
      </c>
      <c r="AR17" s="315">
        <v>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522</v>
      </c>
      <c r="AL21" s="1184"/>
      <c r="AM21" s="1184"/>
      <c r="AN21" s="1185"/>
      <c r="AO21" s="325">
        <v>6.45</v>
      </c>
      <c r="AP21" s="326">
        <v>6.51</v>
      </c>
      <c r="AQ21" s="327">
        <v>-0.06</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523</v>
      </c>
      <c r="AL22" s="1184"/>
      <c r="AM22" s="1184"/>
      <c r="AN22" s="1185"/>
      <c r="AO22" s="330">
        <v>97.5</v>
      </c>
      <c r="AP22" s="331">
        <v>97.2</v>
      </c>
      <c r="AQ22" s="332">
        <v>0.3</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504</v>
      </c>
      <c r="AP30" s="301"/>
      <c r="AQ30" s="302" t="s">
        <v>505</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506</v>
      </c>
      <c r="AQ31" s="308" t="s">
        <v>507</v>
      </c>
      <c r="AR31" s="309" t="s">
        <v>508</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527</v>
      </c>
      <c r="AL32" s="1175"/>
      <c r="AM32" s="1175"/>
      <c r="AN32" s="1176"/>
      <c r="AO32" s="340">
        <v>514762</v>
      </c>
      <c r="AP32" s="340">
        <v>22294</v>
      </c>
      <c r="AQ32" s="341">
        <v>31531</v>
      </c>
      <c r="AR32" s="342">
        <v>-29.3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528</v>
      </c>
      <c r="AL33" s="1175"/>
      <c r="AM33" s="1175"/>
      <c r="AN33" s="1176"/>
      <c r="AO33" s="340" t="s">
        <v>513</v>
      </c>
      <c r="AP33" s="340" t="s">
        <v>513</v>
      </c>
      <c r="AQ33" s="341" t="s">
        <v>513</v>
      </c>
      <c r="AR33" s="342" t="s">
        <v>513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529</v>
      </c>
      <c r="AL34" s="1175"/>
      <c r="AM34" s="1175"/>
      <c r="AN34" s="1176"/>
      <c r="AO34" s="340" t="s">
        <v>513</v>
      </c>
      <c r="AP34" s="340" t="s">
        <v>513</v>
      </c>
      <c r="AQ34" s="341" t="s">
        <v>513</v>
      </c>
      <c r="AR34" s="342" t="s">
        <v>513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530</v>
      </c>
      <c r="AL35" s="1175"/>
      <c r="AM35" s="1175"/>
      <c r="AN35" s="1176"/>
      <c r="AO35" s="340">
        <v>266524</v>
      </c>
      <c r="AP35" s="340">
        <v>11543</v>
      </c>
      <c r="AQ35" s="341">
        <v>9647</v>
      </c>
      <c r="AR35" s="342">
        <v>19.7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531</v>
      </c>
      <c r="AL36" s="1175"/>
      <c r="AM36" s="1175"/>
      <c r="AN36" s="1176"/>
      <c r="AO36" s="340">
        <v>13636</v>
      </c>
      <c r="AP36" s="340">
        <v>591</v>
      </c>
      <c r="AQ36" s="341">
        <v>2316</v>
      </c>
      <c r="AR36" s="342">
        <v>-74.5</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532</v>
      </c>
      <c r="AL37" s="1175"/>
      <c r="AM37" s="1175"/>
      <c r="AN37" s="1176"/>
      <c r="AO37" s="340" t="s">
        <v>513</v>
      </c>
      <c r="AP37" s="340" t="s">
        <v>513</v>
      </c>
      <c r="AQ37" s="341">
        <v>1006</v>
      </c>
      <c r="AR37" s="342" t="s">
        <v>513</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533</v>
      </c>
      <c r="AL38" s="1178"/>
      <c r="AM38" s="1178"/>
      <c r="AN38" s="1179"/>
      <c r="AO38" s="343" t="s">
        <v>513</v>
      </c>
      <c r="AP38" s="343" t="s">
        <v>513</v>
      </c>
      <c r="AQ38" s="344">
        <v>1</v>
      </c>
      <c r="AR38" s="332" t="s">
        <v>513</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534</v>
      </c>
      <c r="AL39" s="1178"/>
      <c r="AM39" s="1178"/>
      <c r="AN39" s="1179"/>
      <c r="AO39" s="340">
        <v>-169469</v>
      </c>
      <c r="AP39" s="340">
        <v>-7339</v>
      </c>
      <c r="AQ39" s="341">
        <v>-3160</v>
      </c>
      <c r="AR39" s="342">
        <v>132.19999999999999</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535</v>
      </c>
      <c r="AL40" s="1175"/>
      <c r="AM40" s="1175"/>
      <c r="AN40" s="1176"/>
      <c r="AO40" s="340">
        <v>-575212</v>
      </c>
      <c r="AP40" s="340">
        <v>-24912</v>
      </c>
      <c r="AQ40" s="341">
        <v>-28415</v>
      </c>
      <c r="AR40" s="342">
        <v>-12.3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299</v>
      </c>
      <c r="AL41" s="1181"/>
      <c r="AM41" s="1181"/>
      <c r="AN41" s="1182"/>
      <c r="AO41" s="340">
        <v>50241</v>
      </c>
      <c r="AP41" s="340">
        <v>2176</v>
      </c>
      <c r="AQ41" s="341">
        <v>12925</v>
      </c>
      <c r="AR41" s="342">
        <v>-83.2</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504</v>
      </c>
      <c r="AN49" s="1169" t="s">
        <v>539</v>
      </c>
      <c r="AO49" s="1170"/>
      <c r="AP49" s="1170"/>
      <c r="AQ49" s="1170"/>
      <c r="AR49" s="1171"/>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540</v>
      </c>
      <c r="AO50" s="357" t="s">
        <v>541</v>
      </c>
      <c r="AP50" s="358" t="s">
        <v>542</v>
      </c>
      <c r="AQ50" s="359" t="s">
        <v>543</v>
      </c>
      <c r="AR50" s="360" t="s">
        <v>544</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2285178</v>
      </c>
      <c r="AN51" s="362">
        <v>98266</v>
      </c>
      <c r="AO51" s="363">
        <v>158.30000000000001</v>
      </c>
      <c r="AP51" s="364">
        <v>53292</v>
      </c>
      <c r="AQ51" s="365">
        <v>0</v>
      </c>
      <c r="AR51" s="366">
        <v>158.30000000000001</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584697</v>
      </c>
      <c r="AN52" s="370">
        <v>25143</v>
      </c>
      <c r="AO52" s="371">
        <v>194.2</v>
      </c>
      <c r="AP52" s="372">
        <v>28900</v>
      </c>
      <c r="AQ52" s="373">
        <v>18.899999999999999</v>
      </c>
      <c r="AR52" s="374">
        <v>175.3</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427949</v>
      </c>
      <c r="AN53" s="362">
        <v>18398</v>
      </c>
      <c r="AO53" s="363">
        <v>-81.3</v>
      </c>
      <c r="AP53" s="364">
        <v>49919</v>
      </c>
      <c r="AQ53" s="365">
        <v>-6.3</v>
      </c>
      <c r="AR53" s="366">
        <v>-75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171448</v>
      </c>
      <c r="AN54" s="370">
        <v>7371</v>
      </c>
      <c r="AO54" s="371">
        <v>-70.7</v>
      </c>
      <c r="AP54" s="372">
        <v>26398</v>
      </c>
      <c r="AQ54" s="373">
        <v>-8.6999999999999993</v>
      </c>
      <c r="AR54" s="374">
        <v>-62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748167</v>
      </c>
      <c r="AN55" s="362">
        <v>32163</v>
      </c>
      <c r="AO55" s="363">
        <v>74.8</v>
      </c>
      <c r="AP55" s="364">
        <v>47738</v>
      </c>
      <c r="AQ55" s="365">
        <v>-4.4000000000000004</v>
      </c>
      <c r="AR55" s="366">
        <v>79.2</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374118</v>
      </c>
      <c r="AN56" s="370">
        <v>16083</v>
      </c>
      <c r="AO56" s="371">
        <v>118.2</v>
      </c>
      <c r="AP56" s="372">
        <v>24937</v>
      </c>
      <c r="AQ56" s="373">
        <v>-5.5</v>
      </c>
      <c r="AR56" s="374">
        <v>123.7</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1247211</v>
      </c>
      <c r="AN57" s="362">
        <v>53919</v>
      </c>
      <c r="AO57" s="363">
        <v>67.599999999999994</v>
      </c>
      <c r="AP57" s="364">
        <v>52191</v>
      </c>
      <c r="AQ57" s="365">
        <v>9.3000000000000007</v>
      </c>
      <c r="AR57" s="366">
        <v>58.3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995331</v>
      </c>
      <c r="AN58" s="370">
        <v>43030</v>
      </c>
      <c r="AO58" s="371">
        <v>167.5</v>
      </c>
      <c r="AP58" s="372">
        <v>24843</v>
      </c>
      <c r="AQ58" s="373">
        <v>-0.4</v>
      </c>
      <c r="AR58" s="374">
        <v>167.9</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3267421</v>
      </c>
      <c r="AN59" s="362">
        <v>141508</v>
      </c>
      <c r="AO59" s="363">
        <v>162.4</v>
      </c>
      <c r="AP59" s="364">
        <v>47387</v>
      </c>
      <c r="AQ59" s="365">
        <v>-9.1999999999999993</v>
      </c>
      <c r="AR59" s="366">
        <v>171.6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3081304</v>
      </c>
      <c r="AN60" s="370">
        <v>133448</v>
      </c>
      <c r="AO60" s="371">
        <v>210.1</v>
      </c>
      <c r="AP60" s="372">
        <v>24928</v>
      </c>
      <c r="AQ60" s="373">
        <v>0.3</v>
      </c>
      <c r="AR60" s="374">
        <v>209.8</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1595185</v>
      </c>
      <c r="AN61" s="377">
        <v>68851</v>
      </c>
      <c r="AO61" s="378">
        <v>76.400000000000006</v>
      </c>
      <c r="AP61" s="379">
        <v>50105</v>
      </c>
      <c r="AQ61" s="380">
        <v>-2.1</v>
      </c>
      <c r="AR61" s="366">
        <v>78.5</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1041380</v>
      </c>
      <c r="AN62" s="370">
        <v>45015</v>
      </c>
      <c r="AO62" s="371">
        <v>123.9</v>
      </c>
      <c r="AP62" s="372">
        <v>26001</v>
      </c>
      <c r="AQ62" s="373">
        <v>0.9</v>
      </c>
      <c r="AR62" s="374">
        <v>123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R9zKqKume0R0baIb+CTyYVhuOIYIoLB84ZKpMUJIj2hXwNH0vwymTRkmtKqKDJYURyR7GQfsOmGyBHdAMJTJ2w==" saltValue="hH9dpLaPWddW8zAxxoQm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8" zoomScaleNormal="100" zoomScaleSheetLayoutView="55" workbookViewId="0">
      <selection activeCell="AD44" sqref="AD44"/>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4SqgQ7t4FS3Wi0KDOrRfkZnSYSyjfPpfrgZCL+qlfqFkyvdvdzBfge+RrEgx9QnDxh6zp4opHSb76JepNrzA==" saltValue="DxQ/aZWxm+UJxUsDQOcj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H61" sqref="AH61"/>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NZaFSPVJQRRQeo6toWT6h9nLYzC8Boi0kg7/+jxsqLnXJlJkzaildTq+KclQmRSmOMryvMT5ZoXKMo95gHzrA==" saltValue="y1jguap65SKbF6EvsZQG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2" t="s">
        <v>3</v>
      </c>
      <c r="D47" s="1192"/>
      <c r="E47" s="1193"/>
      <c r="F47" s="11">
        <v>24.19</v>
      </c>
      <c r="G47" s="12">
        <v>24.98</v>
      </c>
      <c r="H47" s="12">
        <v>20.92</v>
      </c>
      <c r="I47" s="12">
        <v>26.65</v>
      </c>
      <c r="J47" s="13">
        <v>24.61</v>
      </c>
    </row>
    <row r="48" spans="2:10" ht="57.75" customHeight="1" x14ac:dyDescent="0.15">
      <c r="B48" s="14"/>
      <c r="C48" s="1194" t="s">
        <v>4</v>
      </c>
      <c r="D48" s="1194"/>
      <c r="E48" s="1195"/>
      <c r="F48" s="15">
        <v>5.93</v>
      </c>
      <c r="G48" s="16">
        <v>8.68</v>
      </c>
      <c r="H48" s="16">
        <v>5.81</v>
      </c>
      <c r="I48" s="16">
        <v>11.6</v>
      </c>
      <c r="J48" s="17">
        <v>10.3</v>
      </c>
    </row>
    <row r="49" spans="2:10" ht="57.75" customHeight="1" thickBot="1" x14ac:dyDescent="0.2">
      <c r="B49" s="18"/>
      <c r="C49" s="1196" t="s">
        <v>5</v>
      </c>
      <c r="D49" s="1196"/>
      <c r="E49" s="1197"/>
      <c r="F49" s="19" t="s">
        <v>560</v>
      </c>
      <c r="G49" s="20">
        <v>3.9</v>
      </c>
      <c r="H49" s="20" t="s">
        <v>561</v>
      </c>
      <c r="I49" s="20">
        <v>11.94</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KEqZ2Rt7TY4gwPJUvHUDxRWgl4Id8DdUv1JocD+WALzxWq5XnNkj4DdW08+DLHFKvjT6O+NoyhiwjwT8VDVQ==" saltValue="ceYyE7tWCQ1NiR67BYBr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4" t="s">
        <v>563</v>
      </c>
      <c r="D34" s="1204"/>
      <c r="E34" s="1205"/>
      <c r="F34" s="32" t="s">
        <v>564</v>
      </c>
      <c r="G34" s="33" t="s">
        <v>565</v>
      </c>
      <c r="H34" s="33" t="s">
        <v>566</v>
      </c>
      <c r="I34" s="33" t="s">
        <v>567</v>
      </c>
      <c r="J34" s="34" t="s">
        <v>568</v>
      </c>
      <c r="K34" s="22"/>
      <c r="L34" s="22"/>
      <c r="M34" s="22"/>
      <c r="N34" s="22"/>
      <c r="O34" s="22"/>
      <c r="P34" s="22"/>
    </row>
    <row r="35" spans="1:16" ht="39" customHeight="1" x14ac:dyDescent="0.15">
      <c r="A35" s="22"/>
      <c r="B35" s="35"/>
      <c r="C35" s="1198" t="s">
        <v>569</v>
      </c>
      <c r="D35" s="1199"/>
      <c r="E35" s="1200"/>
      <c r="F35" s="36">
        <v>7.57</v>
      </c>
      <c r="G35" s="37">
        <v>9.6300000000000008</v>
      </c>
      <c r="H35" s="37">
        <v>12.74</v>
      </c>
      <c r="I35" s="37">
        <v>16.37</v>
      </c>
      <c r="J35" s="38">
        <v>14.98</v>
      </c>
      <c r="K35" s="22"/>
      <c r="L35" s="22"/>
      <c r="M35" s="22"/>
      <c r="N35" s="22"/>
      <c r="O35" s="22"/>
      <c r="P35" s="22"/>
    </row>
    <row r="36" spans="1:16" ht="39" customHeight="1" x14ac:dyDescent="0.15">
      <c r="A36" s="22"/>
      <c r="B36" s="35"/>
      <c r="C36" s="1198" t="s">
        <v>570</v>
      </c>
      <c r="D36" s="1199"/>
      <c r="E36" s="1200"/>
      <c r="F36" s="36">
        <v>12.62</v>
      </c>
      <c r="G36" s="37">
        <v>13.97</v>
      </c>
      <c r="H36" s="37">
        <v>13.86</v>
      </c>
      <c r="I36" s="37">
        <v>14.04</v>
      </c>
      <c r="J36" s="38">
        <v>11.98</v>
      </c>
      <c r="K36" s="22"/>
      <c r="L36" s="22"/>
      <c r="M36" s="22"/>
      <c r="N36" s="22"/>
      <c r="O36" s="22"/>
      <c r="P36" s="22"/>
    </row>
    <row r="37" spans="1:16" ht="39" customHeight="1" x14ac:dyDescent="0.15">
      <c r="A37" s="22"/>
      <c r="B37" s="35"/>
      <c r="C37" s="1198" t="s">
        <v>571</v>
      </c>
      <c r="D37" s="1199"/>
      <c r="E37" s="1200"/>
      <c r="F37" s="36" t="s">
        <v>513</v>
      </c>
      <c r="G37" s="37" t="s">
        <v>513</v>
      </c>
      <c r="H37" s="37" t="s">
        <v>513</v>
      </c>
      <c r="I37" s="37" t="s">
        <v>513</v>
      </c>
      <c r="J37" s="38">
        <v>2.46</v>
      </c>
      <c r="K37" s="22"/>
      <c r="L37" s="22"/>
      <c r="M37" s="22"/>
      <c r="N37" s="22"/>
      <c r="O37" s="22"/>
      <c r="P37" s="22"/>
    </row>
    <row r="38" spans="1:16" ht="39" customHeight="1" x14ac:dyDescent="0.15">
      <c r="A38" s="22"/>
      <c r="B38" s="35"/>
      <c r="C38" s="1198" t="s">
        <v>572</v>
      </c>
      <c r="D38" s="1199"/>
      <c r="E38" s="1200"/>
      <c r="F38" s="36">
        <v>1.68</v>
      </c>
      <c r="G38" s="37">
        <v>1.0900000000000001</v>
      </c>
      <c r="H38" s="37">
        <v>1.22</v>
      </c>
      <c r="I38" s="37">
        <v>2.61</v>
      </c>
      <c r="J38" s="38">
        <v>0.79</v>
      </c>
      <c r="K38" s="22"/>
      <c r="L38" s="22"/>
      <c r="M38" s="22"/>
      <c r="N38" s="22"/>
      <c r="O38" s="22"/>
      <c r="P38" s="22"/>
    </row>
    <row r="39" spans="1:16" ht="39" customHeight="1" x14ac:dyDescent="0.15">
      <c r="A39" s="22"/>
      <c r="B39" s="35"/>
      <c r="C39" s="1198" t="s">
        <v>573</v>
      </c>
      <c r="D39" s="1199"/>
      <c r="E39" s="1200"/>
      <c r="F39" s="36" t="s">
        <v>574</v>
      </c>
      <c r="G39" s="37">
        <v>0.04</v>
      </c>
      <c r="H39" s="37">
        <v>0.61</v>
      </c>
      <c r="I39" s="37">
        <v>0.88</v>
      </c>
      <c r="J39" s="38">
        <v>0.14000000000000001</v>
      </c>
      <c r="K39" s="22"/>
      <c r="L39" s="22"/>
      <c r="M39" s="22"/>
      <c r="N39" s="22"/>
      <c r="O39" s="22"/>
      <c r="P39" s="22"/>
    </row>
    <row r="40" spans="1:16" ht="39" customHeight="1" x14ac:dyDescent="0.15">
      <c r="A40" s="22"/>
      <c r="B40" s="35"/>
      <c r="C40" s="1198" t="s">
        <v>575</v>
      </c>
      <c r="D40" s="1199"/>
      <c r="E40" s="1200"/>
      <c r="F40" s="36">
        <v>0</v>
      </c>
      <c r="G40" s="37">
        <v>0.01</v>
      </c>
      <c r="H40" s="37">
        <v>0.03</v>
      </c>
      <c r="I40" s="37">
        <v>0.01</v>
      </c>
      <c r="J40" s="38">
        <v>0.04</v>
      </c>
      <c r="K40" s="22"/>
      <c r="L40" s="22"/>
      <c r="M40" s="22"/>
      <c r="N40" s="22"/>
      <c r="O40" s="22"/>
      <c r="P40" s="22"/>
    </row>
    <row r="41" spans="1:16" ht="39" customHeight="1" x14ac:dyDescent="0.15">
      <c r="A41" s="22"/>
      <c r="B41" s="35"/>
      <c r="C41" s="1198" t="s">
        <v>576</v>
      </c>
      <c r="D41" s="1199"/>
      <c r="E41" s="1200"/>
      <c r="F41" s="36">
        <v>0</v>
      </c>
      <c r="G41" s="37">
        <v>0</v>
      </c>
      <c r="H41" s="37">
        <v>0</v>
      </c>
      <c r="I41" s="37">
        <v>0</v>
      </c>
      <c r="J41" s="38">
        <v>0</v>
      </c>
      <c r="K41" s="22"/>
      <c r="L41" s="22"/>
      <c r="M41" s="22"/>
      <c r="N41" s="22"/>
      <c r="O41" s="22"/>
      <c r="P41" s="22"/>
    </row>
    <row r="42" spans="1:16" ht="39" customHeight="1" x14ac:dyDescent="0.15">
      <c r="A42" s="22"/>
      <c r="B42" s="39"/>
      <c r="C42" s="1198" t="s">
        <v>577</v>
      </c>
      <c r="D42" s="1199"/>
      <c r="E42" s="1200"/>
      <c r="F42" s="36" t="s">
        <v>513</v>
      </c>
      <c r="G42" s="37" t="s">
        <v>513</v>
      </c>
      <c r="H42" s="37" t="s">
        <v>513</v>
      </c>
      <c r="I42" s="37" t="s">
        <v>513</v>
      </c>
      <c r="J42" s="38" t="s">
        <v>513</v>
      </c>
      <c r="K42" s="22"/>
      <c r="L42" s="22"/>
      <c r="M42" s="22"/>
      <c r="N42" s="22"/>
      <c r="O42" s="22"/>
      <c r="P42" s="22"/>
    </row>
    <row r="43" spans="1:16" ht="39" customHeight="1" thickBot="1" x14ac:dyDescent="0.2">
      <c r="A43" s="22"/>
      <c r="B43" s="40"/>
      <c r="C43" s="1201" t="s">
        <v>578</v>
      </c>
      <c r="D43" s="1202"/>
      <c r="E43" s="1203"/>
      <c r="F43" s="41">
        <v>3.66</v>
      </c>
      <c r="G43" s="42">
        <v>4.3</v>
      </c>
      <c r="H43" s="42">
        <v>0</v>
      </c>
      <c r="I43" s="42">
        <v>0.31</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c7im6w2VQHqJ8w9kVXFAFw3ASGgnY2dZb9qNCSahNJdbepAxWGgSX3d+vwVB4lrjZLSu+6GbDYqDepguOY4qQ==" saltValue="KpJOcNdciJ9aA2ZJRff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G52"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4" t="s">
        <v>11</v>
      </c>
      <c r="C45" s="1225"/>
      <c r="D45" s="58"/>
      <c r="E45" s="1230" t="s">
        <v>12</v>
      </c>
      <c r="F45" s="1230"/>
      <c r="G45" s="1230"/>
      <c r="H45" s="1230"/>
      <c r="I45" s="1230"/>
      <c r="J45" s="1231"/>
      <c r="K45" s="59">
        <v>700</v>
      </c>
      <c r="L45" s="60">
        <v>550</v>
      </c>
      <c r="M45" s="60">
        <v>546</v>
      </c>
      <c r="N45" s="60">
        <v>514</v>
      </c>
      <c r="O45" s="61">
        <v>515</v>
      </c>
      <c r="P45" s="48"/>
      <c r="Q45" s="48"/>
      <c r="R45" s="48"/>
      <c r="S45" s="48"/>
      <c r="T45" s="48"/>
      <c r="U45" s="48"/>
    </row>
    <row r="46" spans="1:21" ht="30.75" customHeight="1" x14ac:dyDescent="0.15">
      <c r="A46" s="48"/>
      <c r="B46" s="1226"/>
      <c r="C46" s="1227"/>
      <c r="D46" s="62"/>
      <c r="E46" s="1208" t="s">
        <v>13</v>
      </c>
      <c r="F46" s="1208"/>
      <c r="G46" s="1208"/>
      <c r="H46" s="1208"/>
      <c r="I46" s="1208"/>
      <c r="J46" s="1209"/>
      <c r="K46" s="63" t="s">
        <v>513</v>
      </c>
      <c r="L46" s="64" t="s">
        <v>513</v>
      </c>
      <c r="M46" s="64" t="s">
        <v>513</v>
      </c>
      <c r="N46" s="64" t="s">
        <v>513</v>
      </c>
      <c r="O46" s="65" t="s">
        <v>513</v>
      </c>
      <c r="P46" s="48"/>
      <c r="Q46" s="48"/>
      <c r="R46" s="48"/>
      <c r="S46" s="48"/>
      <c r="T46" s="48"/>
      <c r="U46" s="48"/>
    </row>
    <row r="47" spans="1:21" ht="30.75" customHeight="1" x14ac:dyDescent="0.15">
      <c r="A47" s="48"/>
      <c r="B47" s="1226"/>
      <c r="C47" s="1227"/>
      <c r="D47" s="62"/>
      <c r="E47" s="1208" t="s">
        <v>14</v>
      </c>
      <c r="F47" s="1208"/>
      <c r="G47" s="1208"/>
      <c r="H47" s="1208"/>
      <c r="I47" s="1208"/>
      <c r="J47" s="1209"/>
      <c r="K47" s="63" t="s">
        <v>513</v>
      </c>
      <c r="L47" s="64" t="s">
        <v>513</v>
      </c>
      <c r="M47" s="64" t="s">
        <v>513</v>
      </c>
      <c r="N47" s="64" t="s">
        <v>513</v>
      </c>
      <c r="O47" s="65" t="s">
        <v>513</v>
      </c>
      <c r="P47" s="48"/>
      <c r="Q47" s="48"/>
      <c r="R47" s="48"/>
      <c r="S47" s="48"/>
      <c r="T47" s="48"/>
      <c r="U47" s="48"/>
    </row>
    <row r="48" spans="1:21" ht="30.75" customHeight="1" x14ac:dyDescent="0.15">
      <c r="A48" s="48"/>
      <c r="B48" s="1226"/>
      <c r="C48" s="1227"/>
      <c r="D48" s="62"/>
      <c r="E48" s="1208" t="s">
        <v>15</v>
      </c>
      <c r="F48" s="1208"/>
      <c r="G48" s="1208"/>
      <c r="H48" s="1208"/>
      <c r="I48" s="1208"/>
      <c r="J48" s="1209"/>
      <c r="K48" s="63">
        <v>146</v>
      </c>
      <c r="L48" s="64">
        <v>156</v>
      </c>
      <c r="M48" s="64">
        <v>168</v>
      </c>
      <c r="N48" s="64">
        <v>213</v>
      </c>
      <c r="O48" s="65">
        <v>267</v>
      </c>
      <c r="P48" s="48"/>
      <c r="Q48" s="48"/>
      <c r="R48" s="48"/>
      <c r="S48" s="48"/>
      <c r="T48" s="48"/>
      <c r="U48" s="48"/>
    </row>
    <row r="49" spans="1:21" ht="30.75" customHeight="1" x14ac:dyDescent="0.15">
      <c r="A49" s="48"/>
      <c r="B49" s="1226"/>
      <c r="C49" s="1227"/>
      <c r="D49" s="62"/>
      <c r="E49" s="1208" t="s">
        <v>16</v>
      </c>
      <c r="F49" s="1208"/>
      <c r="G49" s="1208"/>
      <c r="H49" s="1208"/>
      <c r="I49" s="1208"/>
      <c r="J49" s="1209"/>
      <c r="K49" s="63">
        <v>10</v>
      </c>
      <c r="L49" s="64">
        <v>9</v>
      </c>
      <c r="M49" s="64">
        <v>14</v>
      </c>
      <c r="N49" s="64">
        <v>13</v>
      </c>
      <c r="O49" s="65">
        <v>14</v>
      </c>
      <c r="P49" s="48"/>
      <c r="Q49" s="48"/>
      <c r="R49" s="48"/>
      <c r="S49" s="48"/>
      <c r="T49" s="48"/>
      <c r="U49" s="48"/>
    </row>
    <row r="50" spans="1:21" ht="30.75" customHeight="1" x14ac:dyDescent="0.15">
      <c r="A50" s="48"/>
      <c r="B50" s="1226"/>
      <c r="C50" s="1227"/>
      <c r="D50" s="62"/>
      <c r="E50" s="1208" t="s">
        <v>17</v>
      </c>
      <c r="F50" s="1208"/>
      <c r="G50" s="1208"/>
      <c r="H50" s="1208"/>
      <c r="I50" s="1208"/>
      <c r="J50" s="1209"/>
      <c r="K50" s="63" t="s">
        <v>513</v>
      </c>
      <c r="L50" s="64" t="s">
        <v>513</v>
      </c>
      <c r="M50" s="64" t="s">
        <v>513</v>
      </c>
      <c r="N50" s="64" t="s">
        <v>513</v>
      </c>
      <c r="O50" s="65" t="s">
        <v>513</v>
      </c>
      <c r="P50" s="48"/>
      <c r="Q50" s="48"/>
      <c r="R50" s="48"/>
      <c r="S50" s="48"/>
      <c r="T50" s="48"/>
      <c r="U50" s="48"/>
    </row>
    <row r="51" spans="1:21" ht="30.75" customHeight="1" x14ac:dyDescent="0.15">
      <c r="A51" s="48"/>
      <c r="B51" s="1228"/>
      <c r="C51" s="1229"/>
      <c r="D51" s="66"/>
      <c r="E51" s="1208" t="s">
        <v>18</v>
      </c>
      <c r="F51" s="1208"/>
      <c r="G51" s="1208"/>
      <c r="H51" s="1208"/>
      <c r="I51" s="1208"/>
      <c r="J51" s="1209"/>
      <c r="K51" s="63">
        <v>1</v>
      </c>
      <c r="L51" s="64" t="s">
        <v>513</v>
      </c>
      <c r="M51" s="64" t="s">
        <v>513</v>
      </c>
      <c r="N51" s="64" t="s">
        <v>513</v>
      </c>
      <c r="O51" s="65" t="s">
        <v>513</v>
      </c>
      <c r="P51" s="48"/>
      <c r="Q51" s="48"/>
      <c r="R51" s="48"/>
      <c r="S51" s="48"/>
      <c r="T51" s="48"/>
      <c r="U51" s="48"/>
    </row>
    <row r="52" spans="1:21" ht="30.75" customHeight="1" x14ac:dyDescent="0.15">
      <c r="A52" s="48"/>
      <c r="B52" s="1206" t="s">
        <v>19</v>
      </c>
      <c r="C52" s="1207"/>
      <c r="D52" s="66"/>
      <c r="E52" s="1208" t="s">
        <v>20</v>
      </c>
      <c r="F52" s="1208"/>
      <c r="G52" s="1208"/>
      <c r="H52" s="1208"/>
      <c r="I52" s="1208"/>
      <c r="J52" s="1209"/>
      <c r="K52" s="63">
        <v>872</v>
      </c>
      <c r="L52" s="64">
        <v>755</v>
      </c>
      <c r="M52" s="64">
        <v>732</v>
      </c>
      <c r="N52" s="64">
        <v>785</v>
      </c>
      <c r="O52" s="65">
        <v>744</v>
      </c>
      <c r="P52" s="48"/>
      <c r="Q52" s="48"/>
      <c r="R52" s="48"/>
      <c r="S52" s="48"/>
      <c r="T52" s="48"/>
      <c r="U52" s="48"/>
    </row>
    <row r="53" spans="1:21" ht="30.75" customHeight="1" thickBot="1" x14ac:dyDescent="0.2">
      <c r="A53" s="48"/>
      <c r="B53" s="1210" t="s">
        <v>21</v>
      </c>
      <c r="C53" s="1211"/>
      <c r="D53" s="67"/>
      <c r="E53" s="1212" t="s">
        <v>22</v>
      </c>
      <c r="F53" s="1212"/>
      <c r="G53" s="1212"/>
      <c r="H53" s="1212"/>
      <c r="I53" s="1212"/>
      <c r="J53" s="1213"/>
      <c r="K53" s="68">
        <v>-15</v>
      </c>
      <c r="L53" s="69">
        <v>-40</v>
      </c>
      <c r="M53" s="69">
        <v>-4</v>
      </c>
      <c r="N53" s="69">
        <v>-45</v>
      </c>
      <c r="O53" s="70">
        <v>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14" t="s">
        <v>25</v>
      </c>
      <c r="C57" s="1215"/>
      <c r="D57" s="1218" t="s">
        <v>26</v>
      </c>
      <c r="E57" s="1219"/>
      <c r="F57" s="1219"/>
      <c r="G57" s="1219"/>
      <c r="H57" s="1219"/>
      <c r="I57" s="1219"/>
      <c r="J57" s="1220"/>
      <c r="K57" s="82" t="s">
        <v>598</v>
      </c>
      <c r="L57" s="83" t="s">
        <v>599</v>
      </c>
      <c r="M57" s="83" t="s">
        <v>599</v>
      </c>
      <c r="N57" s="83" t="s">
        <v>600</v>
      </c>
      <c r="O57" s="84" t="s">
        <v>599</v>
      </c>
    </row>
    <row r="58" spans="1:21" ht="31.5" customHeight="1" thickBot="1" x14ac:dyDescent="0.2">
      <c r="B58" s="1216"/>
      <c r="C58" s="1217"/>
      <c r="D58" s="1221" t="s">
        <v>27</v>
      </c>
      <c r="E58" s="1222"/>
      <c r="F58" s="1222"/>
      <c r="G58" s="1222"/>
      <c r="H58" s="1222"/>
      <c r="I58" s="1222"/>
      <c r="J58" s="1223"/>
      <c r="K58" s="85" t="s">
        <v>599</v>
      </c>
      <c r="L58" s="86" t="s">
        <v>599</v>
      </c>
      <c r="M58" s="86" t="s">
        <v>599</v>
      </c>
      <c r="N58" s="86" t="s">
        <v>600</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IerS0Tt5J1Yqc1PK79CV7jG3U8mqYGYIpm4OdvC+URRNbQd8G+S/1xpd0BnHYFjaw0wgmwoB7CG0kCi+a6qw==" saltValue="M/8KBjAob/Csi70ykLQ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4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4" t="s">
        <v>30</v>
      </c>
      <c r="C41" s="1245"/>
      <c r="D41" s="101"/>
      <c r="E41" s="1246" t="s">
        <v>31</v>
      </c>
      <c r="F41" s="1246"/>
      <c r="G41" s="1246"/>
      <c r="H41" s="1247"/>
      <c r="I41" s="102">
        <v>6441</v>
      </c>
      <c r="J41" s="103">
        <v>6354</v>
      </c>
      <c r="K41" s="103">
        <v>6351</v>
      </c>
      <c r="L41" s="103">
        <v>7041</v>
      </c>
      <c r="M41" s="104">
        <v>9487</v>
      </c>
    </row>
    <row r="42" spans="2:13" ht="27.75" customHeight="1" x14ac:dyDescent="0.15">
      <c r="B42" s="1234"/>
      <c r="C42" s="1235"/>
      <c r="D42" s="105"/>
      <c r="E42" s="1238" t="s">
        <v>32</v>
      </c>
      <c r="F42" s="1238"/>
      <c r="G42" s="1238"/>
      <c r="H42" s="1239"/>
      <c r="I42" s="106" t="s">
        <v>513</v>
      </c>
      <c r="J42" s="107" t="s">
        <v>513</v>
      </c>
      <c r="K42" s="107" t="s">
        <v>513</v>
      </c>
      <c r="L42" s="107" t="s">
        <v>513</v>
      </c>
      <c r="M42" s="108" t="s">
        <v>513</v>
      </c>
    </row>
    <row r="43" spans="2:13" ht="27.75" customHeight="1" x14ac:dyDescent="0.15">
      <c r="B43" s="1234"/>
      <c r="C43" s="1235"/>
      <c r="D43" s="105"/>
      <c r="E43" s="1238" t="s">
        <v>33</v>
      </c>
      <c r="F43" s="1238"/>
      <c r="G43" s="1238"/>
      <c r="H43" s="1239"/>
      <c r="I43" s="106">
        <v>2646</v>
      </c>
      <c r="J43" s="107">
        <v>2447</v>
      </c>
      <c r="K43" s="107">
        <v>2339</v>
      </c>
      <c r="L43" s="107">
        <v>2326</v>
      </c>
      <c r="M43" s="108">
        <v>2675</v>
      </c>
    </row>
    <row r="44" spans="2:13" ht="27.75" customHeight="1" x14ac:dyDescent="0.15">
      <c r="B44" s="1234"/>
      <c r="C44" s="1235"/>
      <c r="D44" s="105"/>
      <c r="E44" s="1238" t="s">
        <v>34</v>
      </c>
      <c r="F44" s="1238"/>
      <c r="G44" s="1238"/>
      <c r="H44" s="1239"/>
      <c r="I44" s="106">
        <v>105</v>
      </c>
      <c r="J44" s="107">
        <v>142</v>
      </c>
      <c r="K44" s="107">
        <v>140</v>
      </c>
      <c r="L44" s="107">
        <v>159</v>
      </c>
      <c r="M44" s="108">
        <v>158</v>
      </c>
    </row>
    <row r="45" spans="2:13" ht="27.75" customHeight="1" x14ac:dyDescent="0.15">
      <c r="B45" s="1234"/>
      <c r="C45" s="1235"/>
      <c r="D45" s="105"/>
      <c r="E45" s="1238" t="s">
        <v>35</v>
      </c>
      <c r="F45" s="1238"/>
      <c r="G45" s="1238"/>
      <c r="H45" s="1239"/>
      <c r="I45" s="106">
        <v>1531</v>
      </c>
      <c r="J45" s="107">
        <v>1380</v>
      </c>
      <c r="K45" s="107">
        <v>1338</v>
      </c>
      <c r="L45" s="107">
        <v>1209</v>
      </c>
      <c r="M45" s="108">
        <v>1257</v>
      </c>
    </row>
    <row r="46" spans="2:13" ht="27.75" customHeight="1" x14ac:dyDescent="0.15">
      <c r="B46" s="1234"/>
      <c r="C46" s="1235"/>
      <c r="D46" s="109"/>
      <c r="E46" s="1238" t="s">
        <v>36</v>
      </c>
      <c r="F46" s="1238"/>
      <c r="G46" s="1238"/>
      <c r="H46" s="1239"/>
      <c r="I46" s="106">
        <v>898</v>
      </c>
      <c r="J46" s="107">
        <v>1798</v>
      </c>
      <c r="K46" s="107">
        <v>896</v>
      </c>
      <c r="L46" s="107" t="s">
        <v>513</v>
      </c>
      <c r="M46" s="108" t="s">
        <v>513</v>
      </c>
    </row>
    <row r="47" spans="2:13" ht="27.75" customHeight="1" x14ac:dyDescent="0.15">
      <c r="B47" s="1234"/>
      <c r="C47" s="1235"/>
      <c r="D47" s="110"/>
      <c r="E47" s="1248" t="s">
        <v>37</v>
      </c>
      <c r="F47" s="1249"/>
      <c r="G47" s="1249"/>
      <c r="H47" s="1250"/>
      <c r="I47" s="106" t="s">
        <v>513</v>
      </c>
      <c r="J47" s="107" t="s">
        <v>513</v>
      </c>
      <c r="K47" s="107" t="s">
        <v>513</v>
      </c>
      <c r="L47" s="107" t="s">
        <v>513</v>
      </c>
      <c r="M47" s="108" t="s">
        <v>513</v>
      </c>
    </row>
    <row r="48" spans="2:13" ht="27.75" customHeight="1" x14ac:dyDescent="0.15">
      <c r="B48" s="1234"/>
      <c r="C48" s="1235"/>
      <c r="D48" s="105"/>
      <c r="E48" s="1238" t="s">
        <v>38</v>
      </c>
      <c r="F48" s="1238"/>
      <c r="G48" s="1238"/>
      <c r="H48" s="1239"/>
      <c r="I48" s="106" t="s">
        <v>513</v>
      </c>
      <c r="J48" s="107" t="s">
        <v>513</v>
      </c>
      <c r="K48" s="107" t="s">
        <v>513</v>
      </c>
      <c r="L48" s="107" t="s">
        <v>513</v>
      </c>
      <c r="M48" s="108" t="s">
        <v>513</v>
      </c>
    </row>
    <row r="49" spans="2:13" ht="27.75" customHeight="1" x14ac:dyDescent="0.15">
      <c r="B49" s="1236"/>
      <c r="C49" s="1237"/>
      <c r="D49" s="105"/>
      <c r="E49" s="1238" t="s">
        <v>39</v>
      </c>
      <c r="F49" s="1238"/>
      <c r="G49" s="1238"/>
      <c r="H49" s="1239"/>
      <c r="I49" s="106" t="s">
        <v>513</v>
      </c>
      <c r="J49" s="107" t="s">
        <v>513</v>
      </c>
      <c r="K49" s="107" t="s">
        <v>513</v>
      </c>
      <c r="L49" s="107" t="s">
        <v>513</v>
      </c>
      <c r="M49" s="108" t="s">
        <v>513</v>
      </c>
    </row>
    <row r="50" spans="2:13" ht="27.75" customHeight="1" x14ac:dyDescent="0.15">
      <c r="B50" s="1232" t="s">
        <v>40</v>
      </c>
      <c r="C50" s="1233"/>
      <c r="D50" s="111"/>
      <c r="E50" s="1238" t="s">
        <v>41</v>
      </c>
      <c r="F50" s="1238"/>
      <c r="G50" s="1238"/>
      <c r="H50" s="1239"/>
      <c r="I50" s="106">
        <v>3471</v>
      </c>
      <c r="J50" s="107">
        <v>3454</v>
      </c>
      <c r="K50" s="107">
        <v>2800</v>
      </c>
      <c r="L50" s="107">
        <v>2185</v>
      </c>
      <c r="M50" s="108">
        <v>1834</v>
      </c>
    </row>
    <row r="51" spans="2:13" ht="27.75" customHeight="1" x14ac:dyDescent="0.15">
      <c r="B51" s="1234"/>
      <c r="C51" s="1235"/>
      <c r="D51" s="105"/>
      <c r="E51" s="1238" t="s">
        <v>42</v>
      </c>
      <c r="F51" s="1238"/>
      <c r="G51" s="1238"/>
      <c r="H51" s="1239"/>
      <c r="I51" s="106">
        <v>1770</v>
      </c>
      <c r="J51" s="107">
        <v>1702</v>
      </c>
      <c r="K51" s="107">
        <v>1621</v>
      </c>
      <c r="L51" s="107">
        <v>1500</v>
      </c>
      <c r="M51" s="108">
        <v>1814</v>
      </c>
    </row>
    <row r="52" spans="2:13" ht="27.75" customHeight="1" x14ac:dyDescent="0.15">
      <c r="B52" s="1236"/>
      <c r="C52" s="1237"/>
      <c r="D52" s="105"/>
      <c r="E52" s="1238" t="s">
        <v>43</v>
      </c>
      <c r="F52" s="1238"/>
      <c r="G52" s="1238"/>
      <c r="H52" s="1239"/>
      <c r="I52" s="106">
        <v>6886</v>
      </c>
      <c r="J52" s="107">
        <v>6815</v>
      </c>
      <c r="K52" s="107">
        <v>6673</v>
      </c>
      <c r="L52" s="107">
        <v>6211</v>
      </c>
      <c r="M52" s="108">
        <v>8186</v>
      </c>
    </row>
    <row r="53" spans="2:13" ht="27.75" customHeight="1" thickBot="1" x14ac:dyDescent="0.2">
      <c r="B53" s="1240" t="s">
        <v>44</v>
      </c>
      <c r="C53" s="1241"/>
      <c r="D53" s="112"/>
      <c r="E53" s="1242" t="s">
        <v>45</v>
      </c>
      <c r="F53" s="1242"/>
      <c r="G53" s="1242"/>
      <c r="H53" s="1243"/>
      <c r="I53" s="113">
        <v>-507</v>
      </c>
      <c r="J53" s="114">
        <v>149</v>
      </c>
      <c r="K53" s="114">
        <v>-29</v>
      </c>
      <c r="L53" s="114">
        <v>839</v>
      </c>
      <c r="M53" s="115">
        <v>1744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pbdwtF8cn0qNs71kiFi9060ItSXx+q1DbmZ6h7aiLgXb3pTLF3D+s7jGps+1hUbruZsYkKfrQyteUcLW26cPQ==" saltValue="VrvSZRgor/yadIBdM1nc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9"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53" t="s">
        <v>48</v>
      </c>
      <c r="D55" s="1253"/>
      <c r="E55" s="1254"/>
      <c r="F55" s="127">
        <v>1008</v>
      </c>
      <c r="G55" s="127">
        <v>1305</v>
      </c>
      <c r="H55" s="128">
        <v>1207</v>
      </c>
    </row>
    <row r="56" spans="2:8" ht="52.5" customHeight="1" x14ac:dyDescent="0.15">
      <c r="B56" s="129"/>
      <c r="C56" s="1255" t="s">
        <v>49</v>
      </c>
      <c r="D56" s="1255"/>
      <c r="E56" s="1256"/>
      <c r="F56" s="130">
        <v>24</v>
      </c>
      <c r="G56" s="130">
        <v>75</v>
      </c>
      <c r="H56" s="131">
        <v>76</v>
      </c>
    </row>
    <row r="57" spans="2:8" ht="53.25" customHeight="1" x14ac:dyDescent="0.15">
      <c r="B57" s="129"/>
      <c r="C57" s="1257" t="s">
        <v>50</v>
      </c>
      <c r="D57" s="1257"/>
      <c r="E57" s="1258"/>
      <c r="F57" s="132">
        <v>1698</v>
      </c>
      <c r="G57" s="132">
        <v>720</v>
      </c>
      <c r="H57" s="133">
        <v>467</v>
      </c>
    </row>
    <row r="58" spans="2:8" ht="45.75" customHeight="1" x14ac:dyDescent="0.15">
      <c r="B58" s="134"/>
      <c r="C58" s="1259" t="s">
        <v>593</v>
      </c>
      <c r="D58" s="1260"/>
      <c r="E58" s="1261"/>
      <c r="F58" s="135">
        <v>195</v>
      </c>
      <c r="G58" s="135">
        <v>195</v>
      </c>
      <c r="H58" s="136">
        <v>195</v>
      </c>
    </row>
    <row r="59" spans="2:8" ht="45.75" customHeight="1" x14ac:dyDescent="0.15">
      <c r="B59" s="134"/>
      <c r="C59" s="1259" t="s">
        <v>594</v>
      </c>
      <c r="D59" s="1260"/>
      <c r="E59" s="1261"/>
      <c r="F59" s="135">
        <v>1346</v>
      </c>
      <c r="G59" s="135">
        <v>398</v>
      </c>
      <c r="H59" s="136">
        <v>155</v>
      </c>
    </row>
    <row r="60" spans="2:8" ht="45.75" customHeight="1" x14ac:dyDescent="0.15">
      <c r="B60" s="134"/>
      <c r="C60" s="1259" t="s">
        <v>595</v>
      </c>
      <c r="D60" s="1260"/>
      <c r="E60" s="1261"/>
      <c r="F60" s="135">
        <v>72</v>
      </c>
      <c r="G60" s="135">
        <v>51</v>
      </c>
      <c r="H60" s="136">
        <v>43</v>
      </c>
    </row>
    <row r="61" spans="2:8" ht="45.75" customHeight="1" x14ac:dyDescent="0.15">
      <c r="B61" s="134"/>
      <c r="C61" s="1259" t="s">
        <v>596</v>
      </c>
      <c r="D61" s="1260"/>
      <c r="E61" s="1261"/>
      <c r="F61" s="135">
        <v>36</v>
      </c>
      <c r="G61" s="135">
        <v>36</v>
      </c>
      <c r="H61" s="136">
        <v>37</v>
      </c>
    </row>
    <row r="62" spans="2:8" ht="45.75" customHeight="1" thickBot="1" x14ac:dyDescent="0.2">
      <c r="B62" s="137"/>
      <c r="C62" s="1259" t="s">
        <v>597</v>
      </c>
      <c r="D62" s="1260"/>
      <c r="E62" s="1261"/>
      <c r="F62" s="135">
        <v>14</v>
      </c>
      <c r="G62" s="135">
        <v>16</v>
      </c>
      <c r="H62" s="136">
        <v>19</v>
      </c>
    </row>
    <row r="63" spans="2:8" ht="52.5" customHeight="1" thickBot="1" x14ac:dyDescent="0.2">
      <c r="B63" s="138"/>
      <c r="C63" s="1251" t="s">
        <v>51</v>
      </c>
      <c r="D63" s="1251"/>
      <c r="E63" s="1252"/>
      <c r="F63" s="139">
        <v>2730</v>
      </c>
      <c r="G63" s="139">
        <v>2100</v>
      </c>
      <c r="H63" s="140">
        <v>1749</v>
      </c>
    </row>
    <row r="64" spans="2:8" ht="15" customHeight="1" x14ac:dyDescent="0.15"/>
    <row r="65" ht="0" hidden="1" customHeight="1" x14ac:dyDescent="0.15"/>
    <row r="66" ht="0" hidden="1" customHeight="1" x14ac:dyDescent="0.15"/>
  </sheetData>
  <sheetProtection algorithmName="SHA-512" hashValue="LANL2oGaM8dXkbxGIwRedEh7QFR01GOrolPc8YuZHsuoMFpZJv5Cu8/yBtD1yy7DMcNIAap6uQVpN64EZ+sVyw==" saltValue="LoiKdfVldbOhr4eLqLyhDQ=="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552</v>
      </c>
      <c r="G2" s="154"/>
      <c r="H2" s="155"/>
    </row>
    <row r="3" spans="1:8" x14ac:dyDescent="0.15">
      <c r="A3" s="151" t="s">
        <v>545</v>
      </c>
      <c r="B3" s="156"/>
      <c r="C3" s="157"/>
      <c r="D3" s="158">
        <v>98266</v>
      </c>
      <c r="E3" s="159"/>
      <c r="F3" s="160">
        <v>53292</v>
      </c>
      <c r="G3" s="161"/>
      <c r="H3" s="162"/>
    </row>
    <row r="4" spans="1:8" x14ac:dyDescent="0.15">
      <c r="A4" s="163"/>
      <c r="B4" s="164"/>
      <c r="C4" s="165"/>
      <c r="D4" s="166">
        <v>25143</v>
      </c>
      <c r="E4" s="167"/>
      <c r="F4" s="168">
        <v>28900</v>
      </c>
      <c r="G4" s="169"/>
      <c r="H4" s="170"/>
    </row>
    <row r="5" spans="1:8" x14ac:dyDescent="0.15">
      <c r="A5" s="151" t="s">
        <v>547</v>
      </c>
      <c r="B5" s="156"/>
      <c r="C5" s="157"/>
      <c r="D5" s="158">
        <v>18398</v>
      </c>
      <c r="E5" s="159"/>
      <c r="F5" s="160">
        <v>49919</v>
      </c>
      <c r="G5" s="161"/>
      <c r="H5" s="162"/>
    </row>
    <row r="6" spans="1:8" x14ac:dyDescent="0.15">
      <c r="A6" s="163"/>
      <c r="B6" s="164"/>
      <c r="C6" s="165"/>
      <c r="D6" s="166">
        <v>7371</v>
      </c>
      <c r="E6" s="167"/>
      <c r="F6" s="168">
        <v>26398</v>
      </c>
      <c r="G6" s="169"/>
      <c r="H6" s="170"/>
    </row>
    <row r="7" spans="1:8" x14ac:dyDescent="0.15">
      <c r="A7" s="151" t="s">
        <v>548</v>
      </c>
      <c r="B7" s="156"/>
      <c r="C7" s="157"/>
      <c r="D7" s="158">
        <v>32163</v>
      </c>
      <c r="E7" s="159"/>
      <c r="F7" s="160">
        <v>47738</v>
      </c>
      <c r="G7" s="161"/>
      <c r="H7" s="162"/>
    </row>
    <row r="8" spans="1:8" x14ac:dyDescent="0.15">
      <c r="A8" s="163"/>
      <c r="B8" s="164"/>
      <c r="C8" s="165"/>
      <c r="D8" s="166">
        <v>16083</v>
      </c>
      <c r="E8" s="167"/>
      <c r="F8" s="168">
        <v>24937</v>
      </c>
      <c r="G8" s="169"/>
      <c r="H8" s="170"/>
    </row>
    <row r="9" spans="1:8" x14ac:dyDescent="0.15">
      <c r="A9" s="151" t="s">
        <v>549</v>
      </c>
      <c r="B9" s="156"/>
      <c r="C9" s="157"/>
      <c r="D9" s="158">
        <v>53919</v>
      </c>
      <c r="E9" s="159"/>
      <c r="F9" s="160">
        <v>52191</v>
      </c>
      <c r="G9" s="161"/>
      <c r="H9" s="162"/>
    </row>
    <row r="10" spans="1:8" x14ac:dyDescent="0.15">
      <c r="A10" s="163"/>
      <c r="B10" s="164"/>
      <c r="C10" s="165"/>
      <c r="D10" s="166">
        <v>43030</v>
      </c>
      <c r="E10" s="167"/>
      <c r="F10" s="168">
        <v>24843</v>
      </c>
      <c r="G10" s="169"/>
      <c r="H10" s="170"/>
    </row>
    <row r="11" spans="1:8" x14ac:dyDescent="0.15">
      <c r="A11" s="151" t="s">
        <v>550</v>
      </c>
      <c r="B11" s="156"/>
      <c r="C11" s="157"/>
      <c r="D11" s="158">
        <v>141508</v>
      </c>
      <c r="E11" s="159"/>
      <c r="F11" s="160">
        <v>47387</v>
      </c>
      <c r="G11" s="161"/>
      <c r="H11" s="162"/>
    </row>
    <row r="12" spans="1:8" x14ac:dyDescent="0.15">
      <c r="A12" s="163"/>
      <c r="B12" s="164"/>
      <c r="C12" s="171"/>
      <c r="D12" s="166">
        <v>133448</v>
      </c>
      <c r="E12" s="167"/>
      <c r="F12" s="168">
        <v>24928</v>
      </c>
      <c r="G12" s="169"/>
      <c r="H12" s="170"/>
    </row>
    <row r="13" spans="1:8" x14ac:dyDescent="0.15">
      <c r="A13" s="151"/>
      <c r="B13" s="156"/>
      <c r="C13" s="172"/>
      <c r="D13" s="173">
        <v>68851</v>
      </c>
      <c r="E13" s="174"/>
      <c r="F13" s="175">
        <v>50105</v>
      </c>
      <c r="G13" s="176"/>
      <c r="H13" s="162"/>
    </row>
    <row r="14" spans="1:8" x14ac:dyDescent="0.15">
      <c r="A14" s="163"/>
      <c r="B14" s="164"/>
      <c r="C14" s="165"/>
      <c r="D14" s="166">
        <v>45015</v>
      </c>
      <c r="E14" s="167"/>
      <c r="F14" s="168">
        <v>26001</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5.93</v>
      </c>
      <c r="C19" s="177">
        <f>ROUND(VALUE(SUBSTITUTE(実質収支比率等に係る経年分析!G$48,"▲","-")),2)</f>
        <v>8.68</v>
      </c>
      <c r="D19" s="177">
        <f>ROUND(VALUE(SUBSTITUTE(実質収支比率等に係る経年分析!H$48,"▲","-")),2)</f>
        <v>5.81</v>
      </c>
      <c r="E19" s="177">
        <f>ROUND(VALUE(SUBSTITUTE(実質収支比率等に係る経年分析!I$48,"▲","-")),2)</f>
        <v>11.6</v>
      </c>
      <c r="F19" s="177">
        <f>ROUND(VALUE(SUBSTITUTE(実質収支比率等に係る経年分析!J$48,"▲","-")),2)</f>
        <v>10.3</v>
      </c>
    </row>
    <row r="20" spans="1:11" x14ac:dyDescent="0.15">
      <c r="A20" s="177" t="s">
        <v>55</v>
      </c>
      <c r="B20" s="177">
        <f>ROUND(VALUE(SUBSTITUTE(実質収支比率等に係る経年分析!F$47,"▲","-")),2)</f>
        <v>24.19</v>
      </c>
      <c r="C20" s="177">
        <f>ROUND(VALUE(SUBSTITUTE(実質収支比率等に係る経年分析!G$47,"▲","-")),2)</f>
        <v>24.98</v>
      </c>
      <c r="D20" s="177">
        <f>ROUND(VALUE(SUBSTITUTE(実質収支比率等に係る経年分析!H$47,"▲","-")),2)</f>
        <v>20.92</v>
      </c>
      <c r="E20" s="177">
        <f>ROUND(VALUE(SUBSTITUTE(実質収支比率等に係る経年分析!I$47,"▲","-")),2)</f>
        <v>26.65</v>
      </c>
      <c r="F20" s="177">
        <f>ROUND(VALUE(SUBSTITUTE(実質収支比率等に係る経年分析!J$47,"▲","-")),2)</f>
        <v>24.61</v>
      </c>
    </row>
    <row r="21" spans="1:11" x14ac:dyDescent="0.15">
      <c r="A21" s="177" t="s">
        <v>56</v>
      </c>
      <c r="B21" s="177">
        <f>IF(ISNUMBER(VALUE(SUBSTITUTE(実質収支比率等に係る経年分析!F$49,"▲","-"))),ROUND(VALUE(SUBSTITUTE(実質収支比率等に係る経年分析!F$49,"▲","-")),2),NA())</f>
        <v>-3.9</v>
      </c>
      <c r="C21" s="177">
        <f>IF(ISNUMBER(VALUE(SUBSTITUTE(実質収支比率等に係る経年分析!G$49,"▲","-"))),ROUND(VALUE(SUBSTITUTE(実質収支比率等に係る経年分析!G$49,"▲","-")),2),NA())</f>
        <v>3.9</v>
      </c>
      <c r="D21" s="177">
        <f>IF(ISNUMBER(VALUE(SUBSTITUTE(実質収支比率等に係る経年分析!H$49,"▲","-"))),ROUND(VALUE(SUBSTITUTE(実質収支比率等に係る経年分析!H$49,"▲","-")),2),NA())</f>
        <v>-6.88</v>
      </c>
      <c r="E21" s="177">
        <f>IF(ISNUMBER(VALUE(SUBSTITUTE(実質収支比率等に係る経年分析!I$49,"▲","-"))),ROUND(VALUE(SUBSTITUTE(実質収支比率等に係る経年分析!I$49,"▲","-")),2),NA())</f>
        <v>11.94</v>
      </c>
      <c r="F21" s="177">
        <f>IF(ISNUMBER(VALUE(SUBSTITUTE(実質収支比率等に係る経年分析!J$49,"▲","-"))),ROUND(VALUE(SUBSTITUTE(実質収支比率等に係る経年分析!J$49,"▲","-")),2),NA())</f>
        <v>-3.3</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3.66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4.3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0.31</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し尿浄化槽管理特別会計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0.03</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0.04</v>
      </c>
    </row>
    <row r="31" spans="1:11" x14ac:dyDescent="0.15">
      <c r="A31" s="178" t="str">
        <f>IF(連結実質赤字比率に係る赤字・黒字の構成分析!C$39="",NA(),連結実質赤字比率に係る赤字・黒字の構成分析!C$39)</f>
        <v>介護保険特別会計</v>
      </c>
      <c r="B31" s="178">
        <f>IF(ROUND(VALUE(SUBSTITUTE(連結実質赤字比率に係る赤字・黒字の構成分析!F$39,"▲", "-")), 2) &lt; 0, ABS(ROUND(VALUE(SUBSTITUTE(連結実質赤字比率に係る赤字・黒字の構成分析!F$39,"▲", "-")), 2)), NA())</f>
        <v>0.06</v>
      </c>
      <c r="C31" s="178" t="e">
        <f>IF(ROUND(VALUE(SUBSTITUTE(連結実質赤字比率に係る赤字・黒字の構成分析!F$39,"▲", "-")), 2) &gt;= 0, ABS(ROUND(VALUE(SUBSTITUTE(連結実質赤字比率に係る赤字・黒字の構成分析!F$39,"▲", "-")), 2)), NA())</f>
        <v>#N/A</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0.61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0.88</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0.14000000000000001</v>
      </c>
    </row>
    <row r="32" spans="1:11" x14ac:dyDescent="0.15">
      <c r="A32" s="178" t="str">
        <f>IF(連結実質赤字比率に係る赤字・黒字の構成分析!C$38="",NA(),連結実質赤字比率に係る赤字・黒字の構成分析!C$38)</f>
        <v>国民健康保険特別会計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1.68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1.0900000000000001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1.22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2.61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0.79</v>
      </c>
    </row>
    <row r="33" spans="1:16" x14ac:dyDescent="0.15">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#VALUE!</v>
      </c>
      <c r="C33" s="178" t="e">
        <f>IF(ROUND(VALUE(SUBSTITUTE(連結実質赤字比率に係る赤字・黒字の構成分析!F$37,"▲", "-")), 2) &gt;= 0, ABS(ROUND(VALUE(SUBSTITUTE(連結実質赤字比率に係る赤字・黒字の構成分析!F$37,"▲", "-")), 2)), NA())</f>
        <v>#VALUE!</v>
      </c>
      <c r="D33" s="178" t="e">
        <f>IF(ROUND(VALUE(SUBSTITUTE(連結実質赤字比率に係る赤字・黒字の構成分析!G$37,"▲", "-")), 2) &lt; 0, ABS(ROUND(VALUE(SUBSTITUTE(連結実質赤字比率に係る赤字・黒字の構成分析!G$37,"▲", "-")), 2)), NA())</f>
        <v>#VALUE!</v>
      </c>
      <c r="E33" s="178" t="e">
        <f>IF(ROUND(VALUE(SUBSTITUTE(連結実質赤字比率に係る赤字・黒字の構成分析!G$37,"▲", "-")), 2) &gt;= 0, ABS(ROUND(VALUE(SUBSTITUTE(連結実質赤字比率に係る赤字・黒字の構成分析!G$37,"▲", "-")), 2)), NA())</f>
        <v>#VALUE!</v>
      </c>
      <c r="F33" s="178" t="e">
        <f>IF(ROUND(VALUE(SUBSTITUTE(連結実質赤字比率に係る赤字・黒字の構成分析!H$37,"▲", "-")), 2) &lt; 0, ABS(ROUND(VALUE(SUBSTITUTE(連結実質赤字比率に係る赤字・黒字の構成分析!H$37,"▲", "-")), 2)), NA())</f>
        <v>#VALUE!</v>
      </c>
      <c r="G33" s="178" t="e">
        <f>IF(ROUND(VALUE(SUBSTITUTE(連結実質赤字比率に係る赤字・黒字の構成分析!H$37,"▲", "-")), 2) &gt;= 0, ABS(ROUND(VALUE(SUBSTITUTE(連結実質赤字比率に係る赤字・黒字の構成分析!H$37,"▲", "-")), 2)), NA())</f>
        <v>#VALUE!</v>
      </c>
      <c r="H33" s="178" t="e">
        <f>IF(ROUND(VALUE(SUBSTITUTE(連結実質赤字比率に係る赤字・黒字の構成分析!I$37,"▲", "-")), 2) &lt; 0, ABS(ROUND(VALUE(SUBSTITUTE(連結実質赤字比率に係る赤字・黒字の構成分析!I$37,"▲", "-")), 2)), NA())</f>
        <v>#VALUE!</v>
      </c>
      <c r="I33" s="178" t="e">
        <f>IF(ROUND(VALUE(SUBSTITUTE(連結実質赤字比率に係る赤字・黒字の構成分析!I$37,"▲", "-")), 2) &gt;= 0, ABS(ROUND(VALUE(SUBSTITUTE(連結実質赤字比率に係る赤字・黒字の構成分析!I$37,"▲", "-")), 2)), NA())</f>
        <v>#VALUE!</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2.46</v>
      </c>
    </row>
    <row r="34" spans="1:16" x14ac:dyDescent="0.15">
      <c r="A34" s="178" t="str">
        <f>IF(連結実質赤字比率に係る赤字・黒字の構成分析!C$36="",NA(),連結実質赤字比率に係る赤字・黒字の構成分析!C$36)</f>
        <v>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12.62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13.97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13.86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14.04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11.98</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7.57</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9.6300000000000008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12.74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16.37</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14.98</v>
      </c>
    </row>
    <row r="36" spans="1:16" x14ac:dyDescent="0.15">
      <c r="A36" s="178" t="str">
        <f>IF(連結実質赤字比率に係る赤字・黒字の構成分析!C$34="",NA(),連結実質赤字比率に係る赤字・黒字の構成分析!C$34)</f>
        <v>住宅新築資金等貸付事業特別会計</v>
      </c>
      <c r="B36" s="178">
        <f>IF(ROUND(VALUE(SUBSTITUTE(連結実質赤字比率に係る赤字・黒字の構成分析!F$34,"▲", "-")), 2) &lt; 0, ABS(ROUND(VALUE(SUBSTITUTE(連結実質赤字比率に係る赤字・黒字の構成分析!F$34,"▲", "-")), 2)), NA())</f>
        <v>5.29</v>
      </c>
      <c r="C36" s="178" t="e">
        <f>IF(ROUND(VALUE(SUBSTITUTE(連結実質赤字比率に係る赤字・黒字の構成分析!F$34,"▲", "-")), 2) &gt;= 0, ABS(ROUND(VALUE(SUBSTITUTE(連結実質赤字比率に係る赤字・黒字の構成分析!F$34,"▲", "-")), 2)), NA())</f>
        <v>#N/A</v>
      </c>
      <c r="D36" s="178">
        <f>IF(ROUND(VALUE(SUBSTITUTE(連結実質赤字比率に係る赤字・黒字の構成分析!G$34,"▲", "-")), 2) &lt; 0, ABS(ROUND(VALUE(SUBSTITUTE(連結実質赤字比率に係る赤字・黒字の構成分析!G$34,"▲", "-")), 2)), NA())</f>
        <v>5.26</v>
      </c>
      <c r="E36" s="178" t="e">
        <f>IF(ROUND(VALUE(SUBSTITUTE(連結実質赤字比率に係る赤字・黒字の構成分析!G$34,"▲", "-")), 2) &gt;= 0, ABS(ROUND(VALUE(SUBSTITUTE(連結実質赤字比率に係る赤字・黒字の構成分析!G$34,"▲", "-")), 2)), NA())</f>
        <v>#N/A</v>
      </c>
      <c r="F36" s="178">
        <f>IF(ROUND(VALUE(SUBSTITUTE(連結実質赤字比率に係る赤字・黒字の構成分析!H$34,"▲", "-")), 2) &lt; 0, ABS(ROUND(VALUE(SUBSTITUTE(連結実質赤字比率に係る赤字・黒字の構成分析!H$34,"▲", "-")), 2)), NA())</f>
        <v>5.07</v>
      </c>
      <c r="G36" s="178" t="e">
        <f>IF(ROUND(VALUE(SUBSTITUTE(連結実質赤字比率に係る赤字・黒字の構成分析!H$34,"▲", "-")), 2) &gt;= 0, ABS(ROUND(VALUE(SUBSTITUTE(連結実質赤字比率に係る赤字・黒字の構成分析!H$34,"▲", "-")), 2)), NA())</f>
        <v>#N/A</v>
      </c>
      <c r="H36" s="178">
        <f>IF(ROUND(VALUE(SUBSTITUTE(連結実質赤字比率に係る赤字・黒字の構成分析!I$34,"▲", "-")), 2) &lt; 0, ABS(ROUND(VALUE(SUBSTITUTE(連結実質赤字比率に係る赤字・黒字の構成分析!I$34,"▲", "-")), 2)), NA())</f>
        <v>4.78</v>
      </c>
      <c r="I36" s="178" t="e">
        <f>IF(ROUND(VALUE(SUBSTITUTE(連結実質赤字比率に係る赤字・黒字の構成分析!I$34,"▲", "-")), 2) &gt;= 0, ABS(ROUND(VALUE(SUBSTITUTE(連結実質赤字比率に係る赤字・黒字の構成分析!I$34,"▲", "-")), 2)), NA())</f>
        <v>#N/A</v>
      </c>
      <c r="J36" s="178">
        <f>IF(ROUND(VALUE(SUBSTITUTE(連結実質赤字比率に係る赤字・黒字の構成分析!J$34,"▲", "-")), 2) &lt; 0, ABS(ROUND(VALUE(SUBSTITUTE(連結実質赤字比率に係る赤字・黒字の構成分析!J$34,"▲", "-")), 2)), NA())</f>
        <v>4.6900000000000004</v>
      </c>
      <c r="K36" s="178" t="e">
        <f>IF(ROUND(VALUE(SUBSTITUTE(連結実質赤字比率に係る赤字・黒字の構成分析!J$34,"▲", "-")), 2) &gt;= 0, ABS(ROUND(VALUE(SUBSTITUTE(連結実質赤字比率に係る赤字・黒字の構成分析!J$34,"▲", "-")), 2)), NA())</f>
        <v>#N/A</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872</v>
      </c>
      <c r="E42" s="179"/>
      <c r="F42" s="179"/>
      <c r="G42" s="179">
        <f>'実質公債費比率（分子）の構造'!L$52</f>
        <v>755</v>
      </c>
      <c r="H42" s="179"/>
      <c r="I42" s="179"/>
      <c r="J42" s="179">
        <f>'実質公債費比率（分子）の構造'!M$52</f>
        <v>732</v>
      </c>
      <c r="K42" s="179"/>
      <c r="L42" s="179"/>
      <c r="M42" s="179">
        <f>'実質公債費比率（分子）の構造'!N$52</f>
        <v>785</v>
      </c>
      <c r="N42" s="179"/>
      <c r="O42" s="179"/>
      <c r="P42" s="179">
        <f>'実質公債費比率（分子）の構造'!O$52</f>
        <v>744</v>
      </c>
    </row>
    <row r="43" spans="1:16" x14ac:dyDescent="0.15">
      <c r="A43" s="179" t="s">
        <v>64</v>
      </c>
      <c r="B43" s="179">
        <f>'実質公債費比率（分子）の構造'!K$51</f>
        <v>1</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10</v>
      </c>
      <c r="C45" s="179"/>
      <c r="D45" s="179"/>
      <c r="E45" s="179">
        <f>'実質公債費比率（分子）の構造'!L$49</f>
        <v>9</v>
      </c>
      <c r="F45" s="179"/>
      <c r="G45" s="179"/>
      <c r="H45" s="179">
        <f>'実質公債費比率（分子）の構造'!M$49</f>
        <v>14</v>
      </c>
      <c r="I45" s="179"/>
      <c r="J45" s="179"/>
      <c r="K45" s="179">
        <f>'実質公債費比率（分子）の構造'!N$49</f>
        <v>13</v>
      </c>
      <c r="L45" s="179"/>
      <c r="M45" s="179"/>
      <c r="N45" s="179">
        <f>'実質公債費比率（分子）の構造'!O$49</f>
        <v>14</v>
      </c>
      <c r="O45" s="179"/>
      <c r="P45" s="179"/>
    </row>
    <row r="46" spans="1:16" x14ac:dyDescent="0.15">
      <c r="A46" s="179" t="s">
        <v>67</v>
      </c>
      <c r="B46" s="179">
        <f>'実質公債費比率（分子）の構造'!K$48</f>
        <v>146</v>
      </c>
      <c r="C46" s="179"/>
      <c r="D46" s="179"/>
      <c r="E46" s="179">
        <f>'実質公債費比率（分子）の構造'!L$48</f>
        <v>156</v>
      </c>
      <c r="F46" s="179"/>
      <c r="G46" s="179"/>
      <c r="H46" s="179">
        <f>'実質公債費比率（分子）の構造'!M$48</f>
        <v>168</v>
      </c>
      <c r="I46" s="179"/>
      <c r="J46" s="179"/>
      <c r="K46" s="179">
        <f>'実質公債費比率（分子）の構造'!N$48</f>
        <v>213</v>
      </c>
      <c r="L46" s="179"/>
      <c r="M46" s="179"/>
      <c r="N46" s="179">
        <f>'実質公債費比率（分子）の構造'!O$48</f>
        <v>267</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700</v>
      </c>
      <c r="C49" s="179"/>
      <c r="D49" s="179"/>
      <c r="E49" s="179">
        <f>'実質公債費比率（分子）の構造'!L$45</f>
        <v>550</v>
      </c>
      <c r="F49" s="179"/>
      <c r="G49" s="179"/>
      <c r="H49" s="179">
        <f>'実質公債費比率（分子）の構造'!M$45</f>
        <v>546</v>
      </c>
      <c r="I49" s="179"/>
      <c r="J49" s="179"/>
      <c r="K49" s="179">
        <f>'実質公債費比率（分子）の構造'!N$45</f>
        <v>514</v>
      </c>
      <c r="L49" s="179"/>
      <c r="M49" s="179"/>
      <c r="N49" s="179">
        <f>'実質公債費比率（分子）の構造'!O$45</f>
        <v>515</v>
      </c>
      <c r="O49" s="179"/>
      <c r="P49" s="179"/>
    </row>
    <row r="50" spans="1:16" x14ac:dyDescent="0.15">
      <c r="A50" s="179" t="s">
        <v>71</v>
      </c>
      <c r="B50" s="179" t="e">
        <f>NA()</f>
        <v>#N/A</v>
      </c>
      <c r="C50" s="179">
        <f>IF(ISNUMBER('実質公債費比率（分子）の構造'!K$53),'実質公債費比率（分子）の構造'!K$53,NA())</f>
        <v>-15</v>
      </c>
      <c r="D50" s="179" t="e">
        <f>NA()</f>
        <v>#N/A</v>
      </c>
      <c r="E50" s="179" t="e">
        <f>NA()</f>
        <v>#N/A</v>
      </c>
      <c r="F50" s="179">
        <f>IF(ISNUMBER('実質公債費比率（分子）の構造'!L$53),'実質公債費比率（分子）の構造'!L$53,NA())</f>
        <v>-40</v>
      </c>
      <c r="G50" s="179" t="e">
        <f>NA()</f>
        <v>#N/A</v>
      </c>
      <c r="H50" s="179" t="e">
        <f>NA()</f>
        <v>#N/A</v>
      </c>
      <c r="I50" s="179">
        <f>IF(ISNUMBER('実質公債費比率（分子）の構造'!M$53),'実質公債費比率（分子）の構造'!M$53,NA())</f>
        <v>-4</v>
      </c>
      <c r="J50" s="179" t="e">
        <f>NA()</f>
        <v>#N/A</v>
      </c>
      <c r="K50" s="179" t="e">
        <f>NA()</f>
        <v>#N/A</v>
      </c>
      <c r="L50" s="179">
        <f>IF(ISNUMBER('実質公債費比率（分子）の構造'!N$53),'実質公債費比率（分子）の構造'!N$53,NA())</f>
        <v>-45</v>
      </c>
      <c r="M50" s="179" t="e">
        <f>NA()</f>
        <v>#N/A</v>
      </c>
      <c r="N50" s="179" t="e">
        <f>NA()</f>
        <v>#N/A</v>
      </c>
      <c r="O50" s="179">
        <f>IF(ISNUMBER('実質公債費比率（分子）の構造'!O$53),'実質公債費比率（分子）の構造'!O$53,NA())</f>
        <v>52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6886</v>
      </c>
      <c r="E56" s="178"/>
      <c r="F56" s="178"/>
      <c r="G56" s="178">
        <f>'将来負担比率（分子）の構造'!J$52</f>
        <v>6815</v>
      </c>
      <c r="H56" s="178"/>
      <c r="I56" s="178"/>
      <c r="J56" s="178">
        <f>'将来負担比率（分子）の構造'!K$52</f>
        <v>6673</v>
      </c>
      <c r="K56" s="178"/>
      <c r="L56" s="178"/>
      <c r="M56" s="178">
        <f>'将来負担比率（分子）の構造'!L$52</f>
        <v>6211</v>
      </c>
      <c r="N56" s="178"/>
      <c r="O56" s="178"/>
      <c r="P56" s="178">
        <f>'将来負担比率（分子）の構造'!M$52</f>
        <v>8186</v>
      </c>
    </row>
    <row r="57" spans="1:16" x14ac:dyDescent="0.15">
      <c r="A57" s="178" t="s">
        <v>42</v>
      </c>
      <c r="B57" s="178"/>
      <c r="C57" s="178"/>
      <c r="D57" s="178">
        <f>'将来負担比率（分子）の構造'!I$51</f>
        <v>1770</v>
      </c>
      <c r="E57" s="178"/>
      <c r="F57" s="178"/>
      <c r="G57" s="178">
        <f>'将来負担比率（分子）の構造'!J$51</f>
        <v>1702</v>
      </c>
      <c r="H57" s="178"/>
      <c r="I57" s="178"/>
      <c r="J57" s="178">
        <f>'将来負担比率（分子）の構造'!K$51</f>
        <v>1621</v>
      </c>
      <c r="K57" s="178"/>
      <c r="L57" s="178"/>
      <c r="M57" s="178">
        <f>'将来負担比率（分子）の構造'!L$51</f>
        <v>1500</v>
      </c>
      <c r="N57" s="178"/>
      <c r="O57" s="178"/>
      <c r="P57" s="178">
        <f>'将来負担比率（分子）の構造'!M$51</f>
        <v>1814</v>
      </c>
    </row>
    <row r="58" spans="1:16" x14ac:dyDescent="0.15">
      <c r="A58" s="178" t="s">
        <v>41</v>
      </c>
      <c r="B58" s="178"/>
      <c r="C58" s="178"/>
      <c r="D58" s="178">
        <f>'将来負担比率（分子）の構造'!I$50</f>
        <v>3471</v>
      </c>
      <c r="E58" s="178"/>
      <c r="F58" s="178"/>
      <c r="G58" s="178">
        <f>'将来負担比率（分子）の構造'!J$50</f>
        <v>3454</v>
      </c>
      <c r="H58" s="178"/>
      <c r="I58" s="178"/>
      <c r="J58" s="178">
        <f>'将来負担比率（分子）の構造'!K$50</f>
        <v>2800</v>
      </c>
      <c r="K58" s="178"/>
      <c r="L58" s="178"/>
      <c r="M58" s="178">
        <f>'将来負担比率（分子）の構造'!L$50</f>
        <v>2185</v>
      </c>
      <c r="N58" s="178"/>
      <c r="O58" s="178"/>
      <c r="P58" s="178">
        <f>'将来負担比率（分子）の構造'!M$50</f>
        <v>1834</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898</v>
      </c>
      <c r="C61" s="178"/>
      <c r="D61" s="178"/>
      <c r="E61" s="178">
        <f>'将来負担比率（分子）の構造'!J$46</f>
        <v>1798</v>
      </c>
      <c r="F61" s="178"/>
      <c r="G61" s="178"/>
      <c r="H61" s="178">
        <f>'将来負担比率（分子）の構造'!K$46</f>
        <v>896</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1531</v>
      </c>
      <c r="C62" s="178"/>
      <c r="D62" s="178"/>
      <c r="E62" s="178">
        <f>'将来負担比率（分子）の構造'!J$45</f>
        <v>1380</v>
      </c>
      <c r="F62" s="178"/>
      <c r="G62" s="178"/>
      <c r="H62" s="178">
        <f>'将来負担比率（分子）の構造'!K$45</f>
        <v>1338</v>
      </c>
      <c r="I62" s="178"/>
      <c r="J62" s="178"/>
      <c r="K62" s="178">
        <f>'将来負担比率（分子）の構造'!L$45</f>
        <v>1209</v>
      </c>
      <c r="L62" s="178"/>
      <c r="M62" s="178"/>
      <c r="N62" s="178">
        <f>'将来負担比率（分子）の構造'!M$45</f>
        <v>1257</v>
      </c>
      <c r="O62" s="178"/>
      <c r="P62" s="178"/>
    </row>
    <row r="63" spans="1:16" x14ac:dyDescent="0.15">
      <c r="A63" s="178" t="s">
        <v>34</v>
      </c>
      <c r="B63" s="178">
        <f>'将来負担比率（分子）の構造'!I$44</f>
        <v>105</v>
      </c>
      <c r="C63" s="178"/>
      <c r="D63" s="178"/>
      <c r="E63" s="178">
        <f>'将来負担比率（分子）の構造'!J$44</f>
        <v>142</v>
      </c>
      <c r="F63" s="178"/>
      <c r="G63" s="178"/>
      <c r="H63" s="178">
        <f>'将来負担比率（分子）の構造'!K$44</f>
        <v>140</v>
      </c>
      <c r="I63" s="178"/>
      <c r="J63" s="178"/>
      <c r="K63" s="178">
        <f>'将来負担比率（分子）の構造'!L$44</f>
        <v>159</v>
      </c>
      <c r="L63" s="178"/>
      <c r="M63" s="178"/>
      <c r="N63" s="178">
        <f>'将来負担比率（分子）の構造'!M$44</f>
        <v>158</v>
      </c>
      <c r="O63" s="178"/>
      <c r="P63" s="178"/>
    </row>
    <row r="64" spans="1:16" x14ac:dyDescent="0.15">
      <c r="A64" s="178" t="s">
        <v>33</v>
      </c>
      <c r="B64" s="178">
        <f>'将来負担比率（分子）の構造'!I$43</f>
        <v>2646</v>
      </c>
      <c r="C64" s="178"/>
      <c r="D64" s="178"/>
      <c r="E64" s="178">
        <f>'将来負担比率（分子）の構造'!J$43</f>
        <v>2447</v>
      </c>
      <c r="F64" s="178"/>
      <c r="G64" s="178"/>
      <c r="H64" s="178">
        <f>'将来負担比率（分子）の構造'!K$43</f>
        <v>2339</v>
      </c>
      <c r="I64" s="178"/>
      <c r="J64" s="178"/>
      <c r="K64" s="178">
        <f>'将来負担比率（分子）の構造'!L$43</f>
        <v>2326</v>
      </c>
      <c r="L64" s="178"/>
      <c r="M64" s="178"/>
      <c r="N64" s="178">
        <f>'将来負担比率（分子）の構造'!M$43</f>
        <v>2675</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6441</v>
      </c>
      <c r="C66" s="178"/>
      <c r="D66" s="178"/>
      <c r="E66" s="178">
        <f>'将来負担比率（分子）の構造'!J$41</f>
        <v>6354</v>
      </c>
      <c r="F66" s="178"/>
      <c r="G66" s="178"/>
      <c r="H66" s="178">
        <f>'将来負担比率（分子）の構造'!K$41</f>
        <v>6351</v>
      </c>
      <c r="I66" s="178"/>
      <c r="J66" s="178"/>
      <c r="K66" s="178">
        <f>'将来負担比率（分子）の構造'!L$41</f>
        <v>7041</v>
      </c>
      <c r="L66" s="178"/>
      <c r="M66" s="178"/>
      <c r="N66" s="178">
        <f>'将来負担比率（分子）の構造'!M$41</f>
        <v>9487</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149</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839</v>
      </c>
      <c r="M67" s="178" t="e">
        <f>NA()</f>
        <v>#N/A</v>
      </c>
      <c r="N67" s="178" t="e">
        <f>NA()</f>
        <v>#N/A</v>
      </c>
      <c r="O67" s="178">
        <f>IF(ISNUMBER('将来負担比率（分子）の構造'!M$53), IF('将来負担比率（分子）の構造'!M$53 &lt; 0, 0, '将来負担比率（分子）の構造'!M$53), NA())</f>
        <v>1744</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1008</v>
      </c>
      <c r="C72" s="182">
        <f>基金残高に係る経年分析!G55</f>
        <v>1305</v>
      </c>
      <c r="D72" s="182">
        <f>基金残高に係る経年分析!H55</f>
        <v>1207</v>
      </c>
    </row>
    <row r="73" spans="1:16" x14ac:dyDescent="0.15">
      <c r="A73" s="181" t="s">
        <v>78</v>
      </c>
      <c r="B73" s="182">
        <f>基金残高に係る経年分析!F56</f>
        <v>24</v>
      </c>
      <c r="C73" s="182">
        <f>基金残高に係る経年分析!G56</f>
        <v>75</v>
      </c>
      <c r="D73" s="182">
        <f>基金残高に係る経年分析!H56</f>
        <v>76</v>
      </c>
    </row>
    <row r="74" spans="1:16" x14ac:dyDescent="0.15">
      <c r="A74" s="181" t="s">
        <v>79</v>
      </c>
      <c r="B74" s="182">
        <f>基金残高に係る経年分析!F57</f>
        <v>1698</v>
      </c>
      <c r="C74" s="182">
        <f>基金残高に係る経年分析!G57</f>
        <v>720</v>
      </c>
      <c r="D74" s="182">
        <f>基金残高に係る経年分析!H57</f>
        <v>467</v>
      </c>
    </row>
  </sheetData>
  <sheetProtection algorithmName="SHA-512" hashValue="HQ0CTT9L0S+J9A6Ocbz4PsuB1bli9bkNE4YW0JRrZMcDuVHkGEs6JB92pc2tvm12125XTK9Ugg/Z44ad2s+DRA==" saltValue="LchwqqJ0aHEl+SJPXGQOf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Sango</cp:lastModifiedBy>
  <cp:lastPrinted>2020-02-25T08:04:34Z</cp:lastPrinted>
  <dcterms:created xsi:type="dcterms:W3CDTF">2020-02-10T04:58:42Z</dcterms:created>
  <dcterms:modified xsi:type="dcterms:W3CDTF">2020-03-06T00:15:24Z</dcterms:modified>
  <cp:category/>
</cp:coreProperties>
</file>